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INFORMES\Emision de ONs\"/>
    </mc:Choice>
  </mc:AlternateContent>
  <workbookProtection workbookAlgorithmName="SHA-512" workbookHashValue="NH66yh3i2wuQgBioBPgNx4o2PUmlBad6V/TiJrL50jni5UZj23ecx/HdlvM+AkLGddLDl9wrHF00H1eBv7Rnig==" workbookSaltValue="mQUJ4XgZHavDSS/NsZDxJA==" workbookSpinCount="100000" lockStructure="1"/>
  <bookViews>
    <workbookView xWindow="-120" yWindow="-120" windowWidth="20640" windowHeight="11160"/>
  </bookViews>
  <sheets>
    <sheet name="Portafolio" sheetId="3" r:id="rId1"/>
    <sheet name="Flujo Fondos" sheetId="4" r:id="rId2"/>
    <sheet name="Calculos" sheetId="1" state="hidden" r:id="rId3"/>
    <sheet name="Gráfico1" sheetId="6" state="hidden" r:id="rId4"/>
    <sheet name="Grafico" sheetId="5" state="hidden" r:id="rId5"/>
  </sheets>
  <definedNames>
    <definedName name="_xlnm.Print_Area" localSheetId="0">Portafolio!$A$1:$K$43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M33" i="1" l="1"/>
  <c r="AH8" i="1"/>
  <c r="AH9" i="1"/>
  <c r="AI9" i="1"/>
  <c r="AJ9" i="1" s="1"/>
  <c r="AL9" i="1" s="1"/>
  <c r="AH10" i="1"/>
  <c r="AH11" i="1"/>
  <c r="AI11" i="1"/>
  <c r="AJ11" i="1" s="1"/>
  <c r="AL11" i="1" s="1"/>
  <c r="AH12" i="1"/>
  <c r="AH13" i="1"/>
  <c r="AI13" i="1"/>
  <c r="AJ13" i="1" s="1"/>
  <c r="AH14" i="1"/>
  <c r="AH15" i="1"/>
  <c r="AI15" i="1"/>
  <c r="AJ15" i="1"/>
  <c r="AH16" i="1"/>
  <c r="AH17" i="1"/>
  <c r="AI17" i="1"/>
  <c r="AJ17" i="1" s="1"/>
  <c r="AH18" i="1"/>
  <c r="AH19" i="1"/>
  <c r="AI19" i="1"/>
  <c r="AJ19" i="1"/>
  <c r="AL19" i="1" s="1"/>
  <c r="AH20" i="1"/>
  <c r="AH21" i="1"/>
  <c r="AL21" i="1" s="1"/>
  <c r="AI21" i="1"/>
  <c r="AJ21" i="1" s="1"/>
  <c r="AH22" i="1"/>
  <c r="AH23" i="1"/>
  <c r="AI23" i="1"/>
  <c r="AJ23" i="1" s="1"/>
  <c r="AH24" i="1"/>
  <c r="AH25" i="1"/>
  <c r="AI25" i="1"/>
  <c r="AJ25" i="1" s="1"/>
  <c r="AL25" i="1" s="1"/>
  <c r="AH26" i="1"/>
  <c r="AH27" i="1"/>
  <c r="AI27" i="1"/>
  <c r="AJ27" i="1" s="1"/>
  <c r="AH28" i="1"/>
  <c r="AH29" i="1"/>
  <c r="AI29" i="1"/>
  <c r="AJ29" i="1" s="1"/>
  <c r="AH30" i="1"/>
  <c r="AH31" i="1"/>
  <c r="AI31" i="1"/>
  <c r="AJ31" i="1" s="1"/>
  <c r="AH32" i="1"/>
  <c r="FM32" i="1" s="1"/>
  <c r="AH33" i="1"/>
  <c r="AI33" i="1"/>
  <c r="AJ33" i="1"/>
  <c r="AL33" i="1" s="1"/>
  <c r="A33" i="4"/>
  <c r="A34" i="4"/>
  <c r="I33" i="4"/>
  <c r="I34" i="4"/>
  <c r="I35" i="4"/>
  <c r="I36" i="4"/>
  <c r="I37" i="4"/>
  <c r="I38" i="4"/>
  <c r="I39" i="4"/>
  <c r="G33" i="4"/>
  <c r="G34" i="4"/>
  <c r="E33" i="4"/>
  <c r="E34" i="4"/>
  <c r="E35" i="4"/>
  <c r="E36" i="4"/>
  <c r="C33" i="4"/>
  <c r="C34" i="4"/>
  <c r="C35" i="4"/>
  <c r="DC32" i="1"/>
  <c r="DD32" i="1" s="1"/>
  <c r="DF32" i="1" s="1"/>
  <c r="DB32" i="1"/>
  <c r="DB31" i="1"/>
  <c r="BO31" i="1"/>
  <c r="BS31" i="1" s="1"/>
  <c r="BN31" i="1"/>
  <c r="FG30" i="1"/>
  <c r="FK30" i="1" s="1"/>
  <c r="FF30" i="1"/>
  <c r="FD30" i="1"/>
  <c r="FD31" i="1" s="1"/>
  <c r="DC30" i="1"/>
  <c r="DD30" i="1" s="1"/>
  <c r="DB30" i="1"/>
  <c r="DF30" i="1" s="1"/>
  <c r="BN30" i="1"/>
  <c r="BL30" i="1"/>
  <c r="BL31" i="1" s="1"/>
  <c r="BL32" i="1" s="1"/>
  <c r="FF29" i="1"/>
  <c r="FD29" i="1"/>
  <c r="DB29" i="1"/>
  <c r="BS29" i="1"/>
  <c r="BO29" i="1"/>
  <c r="BP29" i="1" s="1"/>
  <c r="BN29" i="1"/>
  <c r="FG28" i="1"/>
  <c r="FK28" i="1" s="1"/>
  <c r="FF28" i="1"/>
  <c r="DC28" i="1"/>
  <c r="DD28" i="1" s="1"/>
  <c r="DB28" i="1"/>
  <c r="DF28" i="1" s="1"/>
  <c r="BN28" i="1"/>
  <c r="FF27" i="1"/>
  <c r="DB27" i="1"/>
  <c r="BO27" i="1"/>
  <c r="BS27" i="1" s="1"/>
  <c r="BN27" i="1"/>
  <c r="BL27" i="1"/>
  <c r="BL28" i="1" s="1"/>
  <c r="FG26" i="1"/>
  <c r="FF26" i="1"/>
  <c r="FM26" i="1" s="1"/>
  <c r="DD26" i="1"/>
  <c r="DF26" i="1" s="1"/>
  <c r="DC26" i="1"/>
  <c r="DB26" i="1"/>
  <c r="BN26" i="1"/>
  <c r="BL26" i="1"/>
  <c r="FF25" i="1"/>
  <c r="FM25" i="1" s="1"/>
  <c r="FD25" i="1"/>
  <c r="FD26" i="1" s="1"/>
  <c r="FD27" i="1" s="1"/>
  <c r="DB25" i="1"/>
  <c r="BO25" i="1"/>
  <c r="BS25" i="1" s="1"/>
  <c r="BN25" i="1"/>
  <c r="FG24" i="1"/>
  <c r="FH24" i="1" s="1"/>
  <c r="FJ24" i="1" s="1"/>
  <c r="FF24" i="1"/>
  <c r="DC24" i="1"/>
  <c r="DD24" i="1" s="1"/>
  <c r="DB24" i="1"/>
  <c r="DF24" i="1" s="1"/>
  <c r="BN24" i="1"/>
  <c r="FF23" i="1"/>
  <c r="FM23" i="1" s="1"/>
  <c r="DB23" i="1"/>
  <c r="BO23" i="1"/>
  <c r="BS23" i="1" s="1"/>
  <c r="BN23" i="1"/>
  <c r="FG22" i="1"/>
  <c r="FK22" i="1" s="1"/>
  <c r="FF22" i="1"/>
  <c r="FD22" i="1"/>
  <c r="FD23" i="1" s="1"/>
  <c r="DF22" i="1"/>
  <c r="DD22" i="1"/>
  <c r="DC22" i="1"/>
  <c r="DB22" i="1"/>
  <c r="BN22" i="1"/>
  <c r="BL22" i="1"/>
  <c r="BL23" i="1" s="1"/>
  <c r="BL24" i="1" s="1"/>
  <c r="FF21" i="1"/>
  <c r="FM21" i="1" s="1"/>
  <c r="FD21" i="1"/>
  <c r="DB21" i="1"/>
  <c r="CE21" i="1"/>
  <c r="CF21" i="1" s="1"/>
  <c r="BO21" i="1"/>
  <c r="BS21" i="1" s="1"/>
  <c r="BN21" i="1"/>
  <c r="FG20" i="1"/>
  <c r="FK20" i="1" s="1"/>
  <c r="FF20" i="1"/>
  <c r="FM20" i="1" s="1"/>
  <c r="EI20" i="1"/>
  <c r="EH20" i="1" s="1"/>
  <c r="DC20" i="1"/>
  <c r="DD20" i="1" s="1"/>
  <c r="DB20" i="1"/>
  <c r="BN20" i="1"/>
  <c r="FF19" i="1"/>
  <c r="FM19" i="1" s="1"/>
  <c r="DB19" i="1"/>
  <c r="CE19" i="1"/>
  <c r="CF19" i="1" s="1"/>
  <c r="CD19" i="1"/>
  <c r="BW19" i="1"/>
  <c r="BX19" i="1" s="1"/>
  <c r="BO19" i="1"/>
  <c r="BS19" i="1" s="1"/>
  <c r="BN19" i="1"/>
  <c r="BL19" i="1"/>
  <c r="BL20" i="1" s="1"/>
  <c r="FG18" i="1"/>
  <c r="FH18" i="1" s="1"/>
  <c r="FF18" i="1"/>
  <c r="FM18" i="1" s="1"/>
  <c r="EI18" i="1"/>
  <c r="EJ18" i="1" s="1"/>
  <c r="DC18" i="1"/>
  <c r="DD18" i="1" s="1"/>
  <c r="DB18" i="1"/>
  <c r="DF18" i="1" s="1"/>
  <c r="BN18" i="1"/>
  <c r="BL18" i="1"/>
  <c r="FF17" i="1"/>
  <c r="FM17" i="1" s="1"/>
  <c r="FD17" i="1"/>
  <c r="FD18" i="1" s="1"/>
  <c r="FD19" i="1" s="1"/>
  <c r="EY17" i="1"/>
  <c r="EZ17" i="1" s="1"/>
  <c r="DB17" i="1"/>
  <c r="CE17" i="1"/>
  <c r="CF17" i="1" s="1"/>
  <c r="BW17" i="1"/>
  <c r="BX17" i="1" s="1"/>
  <c r="BV17" i="1"/>
  <c r="BS17" i="1"/>
  <c r="BO17" i="1"/>
  <c r="BP17" i="1" s="1"/>
  <c r="BN17" i="1"/>
  <c r="FG16" i="1"/>
  <c r="FK16" i="1" s="1"/>
  <c r="FF16" i="1"/>
  <c r="FM16" i="1" s="1"/>
  <c r="EQ16" i="1"/>
  <c r="ER16" i="1" s="1"/>
  <c r="EP16" i="1"/>
  <c r="ET16" i="1" s="1"/>
  <c r="EI16" i="1"/>
  <c r="EJ16" i="1" s="1"/>
  <c r="DC16" i="1"/>
  <c r="DD16" i="1" s="1"/>
  <c r="DF16" i="1" s="1"/>
  <c r="DB16" i="1"/>
  <c r="BN16" i="1"/>
  <c r="FF15" i="1"/>
  <c r="FM15" i="1" s="1"/>
  <c r="FD15" i="1"/>
  <c r="EY15" i="1"/>
  <c r="EZ15" i="1" s="1"/>
  <c r="DB15" i="1"/>
  <c r="CE15" i="1"/>
  <c r="CD15" i="1" s="1"/>
  <c r="BX15" i="1"/>
  <c r="BW15" i="1"/>
  <c r="BV15" i="1" s="1"/>
  <c r="BZ15" i="1" s="1"/>
  <c r="BO15" i="1"/>
  <c r="BS15" i="1" s="1"/>
  <c r="BN15" i="1"/>
  <c r="FG14" i="1"/>
  <c r="FH14" i="1" s="1"/>
  <c r="FF14" i="1"/>
  <c r="FD14" i="1"/>
  <c r="EQ14" i="1"/>
  <c r="ER14" i="1" s="1"/>
  <c r="EJ14" i="1"/>
  <c r="EI14" i="1"/>
  <c r="EH14" i="1" s="1"/>
  <c r="EL14" i="1" s="1"/>
  <c r="DD14" i="1"/>
  <c r="DF14" i="1" s="1"/>
  <c r="DC14" i="1"/>
  <c r="DB14" i="1"/>
  <c r="BN14" i="1"/>
  <c r="BL14" i="1"/>
  <c r="BL15" i="1" s="1"/>
  <c r="BL16" i="1" s="1"/>
  <c r="FF13" i="1"/>
  <c r="FM13" i="1" s="1"/>
  <c r="FD13" i="1"/>
  <c r="EY13" i="1"/>
  <c r="EZ13" i="1" s="1"/>
  <c r="DB13" i="1"/>
  <c r="CF13" i="1"/>
  <c r="CE13" i="1"/>
  <c r="CD13" i="1"/>
  <c r="CH13" i="1" s="1"/>
  <c r="BW13" i="1"/>
  <c r="BX13" i="1" s="1"/>
  <c r="BO13" i="1"/>
  <c r="BS13" i="1" s="1"/>
  <c r="BN13" i="1"/>
  <c r="FG12" i="1"/>
  <c r="FK12" i="1" s="1"/>
  <c r="FF12" i="1"/>
  <c r="FM12" i="1" s="1"/>
  <c r="EQ12" i="1"/>
  <c r="ER12" i="1" s="1"/>
  <c r="EI12" i="1"/>
  <c r="EJ12" i="1" s="1"/>
  <c r="DC12" i="1"/>
  <c r="DD12" i="1" s="1"/>
  <c r="DF12" i="1" s="1"/>
  <c r="DB12" i="1"/>
  <c r="BN12" i="1"/>
  <c r="FF11" i="1"/>
  <c r="FM11" i="1" s="1"/>
  <c r="EZ11" i="1"/>
  <c r="EY11" i="1"/>
  <c r="EX11" i="1"/>
  <c r="FB11" i="1" s="1"/>
  <c r="DB11" i="1"/>
  <c r="CE11" i="1"/>
  <c r="CF11" i="1" s="1"/>
  <c r="BW11" i="1"/>
  <c r="BX11" i="1" s="1"/>
  <c r="BV11" i="1"/>
  <c r="BZ11" i="1" s="1"/>
  <c r="BO11" i="1"/>
  <c r="BS11" i="1" s="1"/>
  <c r="BN11" i="1"/>
  <c r="FG10" i="1"/>
  <c r="FH10" i="1" s="1"/>
  <c r="FF10" i="1"/>
  <c r="FM10" i="1" s="1"/>
  <c r="EQ10" i="1"/>
  <c r="ER10" i="1" s="1"/>
  <c r="ET10" i="1" s="1"/>
  <c r="EP10" i="1"/>
  <c r="EI10" i="1"/>
  <c r="EJ10" i="1" s="1"/>
  <c r="DC10" i="1"/>
  <c r="DD10" i="1" s="1"/>
  <c r="DF10" i="1" s="1"/>
  <c r="DB10" i="1"/>
  <c r="BN10" i="1"/>
  <c r="BL10" i="1"/>
  <c r="BL11" i="1" s="1"/>
  <c r="BL12" i="1" s="1"/>
  <c r="FF9" i="1"/>
  <c r="FM9" i="1" s="1"/>
  <c r="FD9" i="1"/>
  <c r="FD10" i="1" s="1"/>
  <c r="FD11" i="1" s="1"/>
  <c r="EY9" i="1"/>
  <c r="EZ9" i="1" s="1"/>
  <c r="EX9" i="1"/>
  <c r="FB9" i="1" s="1"/>
  <c r="DB9" i="1"/>
  <c r="CE9" i="1"/>
  <c r="CF9" i="1" s="1"/>
  <c r="BW9" i="1"/>
  <c r="BX9" i="1" s="1"/>
  <c r="BO9" i="1"/>
  <c r="BS9" i="1" s="1"/>
  <c r="BN9" i="1"/>
  <c r="FG8" i="1"/>
  <c r="FF8" i="1"/>
  <c r="FM8" i="1" s="1"/>
  <c r="EQ8" i="1"/>
  <c r="ER8" i="1" s="1"/>
  <c r="EI8" i="1"/>
  <c r="EJ8" i="1" s="1"/>
  <c r="EH8" i="1"/>
  <c r="EL8" i="1" s="1"/>
  <c r="EB8" i="1"/>
  <c r="EA8" i="1"/>
  <c r="DZ8" i="1" s="1"/>
  <c r="ED8" i="1" s="1"/>
  <c r="DD8" i="1"/>
  <c r="DC8" i="1"/>
  <c r="DB8" i="1"/>
  <c r="DF8" i="1" s="1"/>
  <c r="BN8" i="1"/>
  <c r="FF7" i="1"/>
  <c r="EZ7" i="1"/>
  <c r="EY7" i="1"/>
  <c r="EX7" i="1" s="1"/>
  <c r="EQ7" i="1"/>
  <c r="EP7" i="1" s="1"/>
  <c r="EI7" i="1"/>
  <c r="EJ7" i="1" s="1"/>
  <c r="EH7" i="1"/>
  <c r="EB7" i="1"/>
  <c r="EA7" i="1"/>
  <c r="DZ7" i="1" s="1"/>
  <c r="DS7" i="1"/>
  <c r="DT7" i="1" s="1"/>
  <c r="DC7" i="1"/>
  <c r="DD7" i="1" s="1"/>
  <c r="DB7" i="1"/>
  <c r="DF7" i="1" s="1"/>
  <c r="CV7" i="1"/>
  <c r="CU7" i="1"/>
  <c r="CT7" i="1" s="1"/>
  <c r="CE7" i="1"/>
  <c r="CF7" i="1" s="1"/>
  <c r="BX7" i="1"/>
  <c r="BW7" i="1"/>
  <c r="BV7" i="1"/>
  <c r="BZ7" i="1" s="1"/>
  <c r="BO7" i="1"/>
  <c r="BP7" i="1" s="1"/>
  <c r="BN7" i="1"/>
  <c r="BL8" i="1"/>
  <c r="AH7" i="1"/>
  <c r="A7" i="1"/>
  <c r="F7" i="1"/>
  <c r="FJ14" i="1" l="1"/>
  <c r="FK26" i="1"/>
  <c r="FM24" i="1"/>
  <c r="FK8" i="1"/>
  <c r="FM30" i="1"/>
  <c r="AL31" i="1"/>
  <c r="AL23" i="1"/>
  <c r="FM28" i="1"/>
  <c r="FN33" i="1"/>
  <c r="AL29" i="1"/>
  <c r="AL17" i="1"/>
  <c r="FM22" i="1"/>
  <c r="FM29" i="1"/>
  <c r="FM27" i="1"/>
  <c r="AL15" i="1"/>
  <c r="AL27" i="1"/>
  <c r="BR7" i="1"/>
  <c r="BS7" i="1"/>
  <c r="FJ10" i="1"/>
  <c r="FK10" i="1"/>
  <c r="FK18" i="1"/>
  <c r="FK14" i="1"/>
  <c r="FH20" i="1"/>
  <c r="FM14" i="1"/>
  <c r="FK24" i="1"/>
  <c r="AL13" i="1"/>
  <c r="ED7" i="1"/>
  <c r="EC7" i="1"/>
  <c r="EC8" i="1" s="1"/>
  <c r="EL7" i="1"/>
  <c r="CH19" i="1"/>
  <c r="CH15" i="1"/>
  <c r="BR29" i="1"/>
  <c r="ES7" i="1"/>
  <c r="FB7" i="1"/>
  <c r="FA7" i="1"/>
  <c r="BR17" i="1"/>
  <c r="CX7" i="1"/>
  <c r="CW7" i="1"/>
  <c r="BZ17" i="1"/>
  <c r="FJ18" i="1"/>
  <c r="DF20" i="1"/>
  <c r="ER7" i="1"/>
  <c r="ET7" i="1" s="1"/>
  <c r="CF15" i="1"/>
  <c r="FH16" i="1"/>
  <c r="EJ20" i="1"/>
  <c r="EL20" i="1" s="1"/>
  <c r="FH28" i="1"/>
  <c r="CD9" i="1"/>
  <c r="CH9" i="1" s="1"/>
  <c r="EH12" i="1"/>
  <c r="EL12" i="1" s="1"/>
  <c r="BP15" i="1"/>
  <c r="BP23" i="1"/>
  <c r="EP14" i="1"/>
  <c r="ET14" i="1" s="1"/>
  <c r="EX17" i="1"/>
  <c r="FB17" i="1" s="1"/>
  <c r="BP19" i="1"/>
  <c r="BP21" i="1"/>
  <c r="FM7" i="1"/>
  <c r="EH10" i="1"/>
  <c r="EL10" i="1" s="1"/>
  <c r="BP13" i="1"/>
  <c r="BR15" i="1"/>
  <c r="EH18" i="1"/>
  <c r="EL18" i="1" s="1"/>
  <c r="FH22" i="1"/>
  <c r="BR23" i="1"/>
  <c r="BP27" i="1"/>
  <c r="BY7" i="1"/>
  <c r="CD7" i="1"/>
  <c r="BP9" i="1"/>
  <c r="CD11" i="1"/>
  <c r="CH11" i="1" s="1"/>
  <c r="BR19" i="1"/>
  <c r="FH26" i="1"/>
  <c r="BP31" i="1"/>
  <c r="DE7" i="1"/>
  <c r="DE8" i="1" s="1"/>
  <c r="EP12" i="1"/>
  <c r="ET12" i="1" s="1"/>
  <c r="FH12" i="1"/>
  <c r="EX15" i="1"/>
  <c r="FB15" i="1" s="1"/>
  <c r="CD17" i="1"/>
  <c r="CH17" i="1" s="1"/>
  <c r="BV19" i="1"/>
  <c r="BZ19" i="1" s="1"/>
  <c r="CD21" i="1"/>
  <c r="CH21" i="1" s="1"/>
  <c r="DR7" i="1"/>
  <c r="EP8" i="1"/>
  <c r="ET8" i="1" s="1"/>
  <c r="FH8" i="1"/>
  <c r="BP11" i="1"/>
  <c r="BV13" i="1"/>
  <c r="BZ13" i="1" s="1"/>
  <c r="EH16" i="1"/>
  <c r="EL16" i="1" s="1"/>
  <c r="BP25" i="1"/>
  <c r="FH30" i="1"/>
  <c r="BR31" i="1"/>
  <c r="BQ7" i="1"/>
  <c r="EK7" i="1"/>
  <c r="EK8" i="1" s="1"/>
  <c r="BV9" i="1"/>
  <c r="BZ9" i="1" s="1"/>
  <c r="EX13" i="1"/>
  <c r="FB13" i="1" s="1"/>
  <c r="AI7" i="1"/>
  <c r="AJ7" i="1" s="1"/>
  <c r="AL7" i="1" s="1"/>
  <c r="D43" i="3"/>
  <c r="AK6" i="1"/>
  <c r="FJ30" i="1" l="1"/>
  <c r="FJ20" i="1"/>
  <c r="FJ26" i="1"/>
  <c r="FJ22" i="1"/>
  <c r="FJ12" i="1"/>
  <c r="FJ28" i="1"/>
  <c r="FJ16" i="1"/>
  <c r="FJ8" i="1"/>
  <c r="AK7" i="1"/>
  <c r="EY8" i="1"/>
  <c r="EA9" i="1"/>
  <c r="CH7" i="1"/>
  <c r="CG7" i="1"/>
  <c r="DE9" i="1"/>
  <c r="DE10" i="1" s="1"/>
  <c r="DC9" i="1"/>
  <c r="DD9" i="1" s="1"/>
  <c r="DF9" i="1" s="1"/>
  <c r="ES8" i="1"/>
  <c r="BR9" i="1"/>
  <c r="DU7" i="1"/>
  <c r="DV7" i="1"/>
  <c r="BR25" i="1"/>
  <c r="BR27" i="1"/>
  <c r="EI9" i="1"/>
  <c r="BR13" i="1"/>
  <c r="BW8" i="1"/>
  <c r="BQ8" i="1"/>
  <c r="BO8" i="1"/>
  <c r="BR21" i="1"/>
  <c r="BR11" i="1"/>
  <c r="DE6" i="1"/>
  <c r="D8" i="1"/>
  <c r="E8" i="1" s="1"/>
  <c r="A8" i="1" s="1"/>
  <c r="C8" i="1" s="1"/>
  <c r="AI8" i="1" l="1"/>
  <c r="AJ8" i="1" s="1"/>
  <c r="AL8" i="1" s="1"/>
  <c r="AK8" i="1"/>
  <c r="AK9" i="1" s="1"/>
  <c r="BX8" i="1"/>
  <c r="BV8" i="1"/>
  <c r="CE8" i="1"/>
  <c r="EQ9" i="1"/>
  <c r="EJ9" i="1"/>
  <c r="EH9" i="1"/>
  <c r="DZ9" i="1"/>
  <c r="EB9" i="1"/>
  <c r="DC11" i="1"/>
  <c r="DD11" i="1" s="1"/>
  <c r="DE11" i="1"/>
  <c r="DE12" i="1" s="1"/>
  <c r="DS8" i="1"/>
  <c r="BP8" i="1"/>
  <c r="FN8" i="1" s="1"/>
  <c r="BS8" i="1"/>
  <c r="EZ8" i="1"/>
  <c r="EX8" i="1"/>
  <c r="BQ9" i="1"/>
  <c r="D9" i="1"/>
  <c r="D10" i="1" s="1"/>
  <c r="D11" i="1" s="1"/>
  <c r="FI6" i="1"/>
  <c r="AK10" i="1" l="1"/>
  <c r="AK11" i="1" s="1"/>
  <c r="AI10" i="1"/>
  <c r="AJ10" i="1" s="1"/>
  <c r="FI7" i="1"/>
  <c r="FG7" i="1"/>
  <c r="FP7" i="1"/>
  <c r="DT8" i="1"/>
  <c r="DR8" i="1"/>
  <c r="CF8" i="1"/>
  <c r="CD8" i="1"/>
  <c r="EL9" i="1"/>
  <c r="EK9" i="1"/>
  <c r="EK10" i="1" s="1"/>
  <c r="EP9" i="1"/>
  <c r="ER9" i="1"/>
  <c r="DE13" i="1"/>
  <c r="DE14" i="1" s="1"/>
  <c r="DC13" i="1"/>
  <c r="DD13" i="1" s="1"/>
  <c r="BZ8" i="1"/>
  <c r="BY8" i="1"/>
  <c r="BQ10" i="1"/>
  <c r="BO10" i="1"/>
  <c r="FB8" i="1"/>
  <c r="FA8" i="1"/>
  <c r="FA9" i="1" s="1"/>
  <c r="BR8" i="1"/>
  <c r="DF11" i="1"/>
  <c r="ED9" i="1"/>
  <c r="EC9" i="1"/>
  <c r="E9" i="1"/>
  <c r="A9" i="1" s="1"/>
  <c r="C9" i="1" s="1"/>
  <c r="D12" i="1"/>
  <c r="E10" i="1"/>
  <c r="A10" i="1" s="1"/>
  <c r="C10" i="1" s="1"/>
  <c r="FK6" i="1"/>
  <c r="AL10" i="1" l="1"/>
  <c r="FN10" i="1"/>
  <c r="AI12" i="1"/>
  <c r="AJ12" i="1" s="1"/>
  <c r="AK12" i="1"/>
  <c r="AK13" i="1" s="1"/>
  <c r="FK7" i="1"/>
  <c r="FH7" i="1"/>
  <c r="FI8" i="1"/>
  <c r="FP8" i="1"/>
  <c r="AI14" i="1"/>
  <c r="AJ14" i="1" s="1"/>
  <c r="AK14" i="1"/>
  <c r="EY10" i="1"/>
  <c r="EI11" i="1"/>
  <c r="BY9" i="1"/>
  <c r="DV8" i="1"/>
  <c r="DU8" i="1"/>
  <c r="BQ11" i="1"/>
  <c r="CH8" i="1"/>
  <c r="CG8" i="1"/>
  <c r="CG9" i="1" s="1"/>
  <c r="ET9" i="1"/>
  <c r="ES9" i="1"/>
  <c r="ES10" i="1" s="1"/>
  <c r="DF13" i="1"/>
  <c r="BP10" i="1"/>
  <c r="BS10" i="1"/>
  <c r="DE15" i="1"/>
  <c r="DE16" i="1" s="1"/>
  <c r="DC15" i="1"/>
  <c r="DD15" i="1" s="1"/>
  <c r="D13" i="1"/>
  <c r="E11" i="1"/>
  <c r="A11" i="1" s="1"/>
  <c r="C11" i="1" s="1"/>
  <c r="F8" i="1"/>
  <c r="FP9" i="1" l="1"/>
  <c r="AL14" i="1"/>
  <c r="FN14" i="1"/>
  <c r="AL12" i="1"/>
  <c r="FN12" i="1"/>
  <c r="FJ7" i="1"/>
  <c r="FN7" i="1"/>
  <c r="FI9" i="1"/>
  <c r="FI10" i="1" s="1"/>
  <c r="FG9" i="1"/>
  <c r="AK15" i="1"/>
  <c r="BW10" i="1"/>
  <c r="FP10" i="1"/>
  <c r="EJ11" i="1"/>
  <c r="EH11" i="1"/>
  <c r="DE17" i="1"/>
  <c r="DE18" i="1" s="1"/>
  <c r="DC17" i="1"/>
  <c r="DD17" i="1" s="1"/>
  <c r="BR10" i="1"/>
  <c r="EQ11" i="1"/>
  <c r="CE10" i="1"/>
  <c r="EZ10" i="1"/>
  <c r="EX10" i="1"/>
  <c r="DF15" i="1"/>
  <c r="BQ12" i="1"/>
  <c r="BO12" i="1"/>
  <c r="K8" i="1"/>
  <c r="AY8" i="1"/>
  <c r="AQ8" i="1"/>
  <c r="S8" i="1"/>
  <c r="AA8" i="1"/>
  <c r="E12" i="1"/>
  <c r="A12" i="1" s="1"/>
  <c r="C12" i="1" s="1"/>
  <c r="E13" i="1"/>
  <c r="A13" i="1" s="1"/>
  <c r="C13" i="1" s="1"/>
  <c r="D14" i="1"/>
  <c r="F9" i="1"/>
  <c r="G8" i="1"/>
  <c r="FH9" i="1" l="1"/>
  <c r="FK9" i="1"/>
  <c r="FG11" i="1"/>
  <c r="FI11" i="1"/>
  <c r="FI12" i="1" s="1"/>
  <c r="AI16" i="1"/>
  <c r="AJ16" i="1" s="1"/>
  <c r="AK16" i="1"/>
  <c r="BS12" i="1"/>
  <c r="BP12" i="1"/>
  <c r="DF17" i="1"/>
  <c r="CF10" i="1"/>
  <c r="CD10" i="1"/>
  <c r="FB10" i="1"/>
  <c r="FA10" i="1"/>
  <c r="FA11" i="1" s="1"/>
  <c r="BQ13" i="1"/>
  <c r="EL11" i="1"/>
  <c r="EK11" i="1"/>
  <c r="EK12" i="1" s="1"/>
  <c r="BX10" i="1"/>
  <c r="BV10" i="1"/>
  <c r="DE19" i="1"/>
  <c r="DE20" i="1" s="1"/>
  <c r="DC19" i="1"/>
  <c r="DD19" i="1" s="1"/>
  <c r="ER11" i="1"/>
  <c r="EP11" i="1"/>
  <c r="AB8" i="1"/>
  <c r="Z8" i="1"/>
  <c r="AD8" i="1" s="1"/>
  <c r="T8" i="1"/>
  <c r="R8" i="1"/>
  <c r="V8" i="1" s="1"/>
  <c r="AR8" i="1"/>
  <c r="AP8" i="1"/>
  <c r="AT8" i="1" s="1"/>
  <c r="AZ8" i="1"/>
  <c r="AX8" i="1"/>
  <c r="BB8" i="1" s="1"/>
  <c r="G9" i="1"/>
  <c r="J8" i="1"/>
  <c r="L8" i="1"/>
  <c r="D15" i="1"/>
  <c r="E14" i="1"/>
  <c r="A14" i="1" s="1"/>
  <c r="C14" i="1" s="1"/>
  <c r="F10" i="1"/>
  <c r="AL16" i="1" l="1"/>
  <c r="FN16" i="1"/>
  <c r="FH11" i="1"/>
  <c r="FK11" i="1"/>
  <c r="FG13" i="1"/>
  <c r="FI13" i="1"/>
  <c r="FI14" i="1" s="1"/>
  <c r="FJ9" i="1"/>
  <c r="FN9" i="1"/>
  <c r="AK17" i="1"/>
  <c r="BQ14" i="1"/>
  <c r="BO14" i="1"/>
  <c r="CH10" i="1"/>
  <c r="CG10" i="1"/>
  <c r="CG11" i="1" s="1"/>
  <c r="ET11" i="1"/>
  <c r="ES11" i="1"/>
  <c r="ES12" i="1" s="1"/>
  <c r="EY12" i="1"/>
  <c r="DE21" i="1"/>
  <c r="DE22" i="1" s="1"/>
  <c r="DC21" i="1"/>
  <c r="DD21" i="1" s="1"/>
  <c r="BR12" i="1"/>
  <c r="DF19" i="1"/>
  <c r="BZ10" i="1"/>
  <c r="BY10" i="1"/>
  <c r="EI13" i="1"/>
  <c r="N8" i="1"/>
  <c r="S10" i="1"/>
  <c r="AY10" i="1"/>
  <c r="AQ10" i="1"/>
  <c r="D16" i="1"/>
  <c r="E15" i="1"/>
  <c r="A15" i="1" s="1"/>
  <c r="C15" i="1" s="1"/>
  <c r="F11" i="1"/>
  <c r="G10" i="1"/>
  <c r="FI15" i="1" l="1"/>
  <c r="FI16" i="1" s="1"/>
  <c r="FG15" i="1"/>
  <c r="FK13" i="1"/>
  <c r="FH13" i="1"/>
  <c r="FJ11" i="1"/>
  <c r="FN11" i="1"/>
  <c r="AI18" i="1"/>
  <c r="AJ18" i="1" s="1"/>
  <c r="AK18" i="1"/>
  <c r="AK19" i="1" s="1"/>
  <c r="EQ13" i="1"/>
  <c r="BS14" i="1"/>
  <c r="BP14" i="1"/>
  <c r="CE12" i="1"/>
  <c r="DF21" i="1"/>
  <c r="BQ15" i="1"/>
  <c r="DE23" i="1"/>
  <c r="DE24" i="1" s="1"/>
  <c r="DC23" i="1"/>
  <c r="DD23" i="1" s="1"/>
  <c r="EX12" i="1"/>
  <c r="EZ12" i="1"/>
  <c r="BY11" i="1"/>
  <c r="FP11" i="1"/>
  <c r="EH13" i="1"/>
  <c r="EJ13" i="1"/>
  <c r="AR10" i="1"/>
  <c r="AP10" i="1"/>
  <c r="AT10" i="1" s="1"/>
  <c r="AZ10" i="1"/>
  <c r="AX10" i="1"/>
  <c r="BB10" i="1" s="1"/>
  <c r="T10" i="1"/>
  <c r="R10" i="1"/>
  <c r="V10" i="1" s="1"/>
  <c r="G11" i="1"/>
  <c r="D17" i="1"/>
  <c r="E16" i="1"/>
  <c r="A16" i="1" s="1"/>
  <c r="C16" i="1" s="1"/>
  <c r="F12" i="1"/>
  <c r="AL18" i="1" l="1"/>
  <c r="FN18" i="1"/>
  <c r="FK15" i="1"/>
  <c r="FH15" i="1"/>
  <c r="FJ13" i="1"/>
  <c r="FN13" i="1"/>
  <c r="FG17" i="1"/>
  <c r="FI17" i="1"/>
  <c r="FI18" i="1" s="1"/>
  <c r="AI20" i="1"/>
  <c r="AJ20" i="1" s="1"/>
  <c r="AK20" i="1"/>
  <c r="AK21" i="1" s="1"/>
  <c r="BO16" i="1"/>
  <c r="BQ16" i="1"/>
  <c r="EL13" i="1"/>
  <c r="EK13" i="1"/>
  <c r="EK14" i="1" s="1"/>
  <c r="BW12" i="1"/>
  <c r="FP12" i="1"/>
  <c r="CF12" i="1"/>
  <c r="CD12" i="1"/>
  <c r="BR14" i="1"/>
  <c r="FB12" i="1"/>
  <c r="FA12" i="1"/>
  <c r="FA13" i="1" s="1"/>
  <c r="ER13" i="1"/>
  <c r="EP13" i="1"/>
  <c r="DF23" i="1"/>
  <c r="DE25" i="1"/>
  <c r="DE26" i="1" s="1"/>
  <c r="DC25" i="1"/>
  <c r="DD25" i="1" s="1"/>
  <c r="AY12" i="1"/>
  <c r="S12" i="1"/>
  <c r="D18" i="1"/>
  <c r="E17" i="1"/>
  <c r="A17" i="1" s="1"/>
  <c r="C17" i="1" s="1"/>
  <c r="F13" i="1"/>
  <c r="G12" i="1"/>
  <c r="AL20" i="1" l="1"/>
  <c r="FN20" i="1"/>
  <c r="FK17" i="1"/>
  <c r="FH17" i="1"/>
  <c r="FG19" i="1"/>
  <c r="FI19" i="1"/>
  <c r="FI20" i="1" s="1"/>
  <c r="FJ15" i="1"/>
  <c r="FN15" i="1"/>
  <c r="AK22" i="1"/>
  <c r="AK23" i="1" s="1"/>
  <c r="AI22" i="1"/>
  <c r="AJ22" i="1" s="1"/>
  <c r="DF25" i="1"/>
  <c r="DE27" i="1"/>
  <c r="DE28" i="1" s="1"/>
  <c r="DC27" i="1"/>
  <c r="DD27" i="1" s="1"/>
  <c r="CH12" i="1"/>
  <c r="CG12" i="1"/>
  <c r="CG13" i="1" s="1"/>
  <c r="BV12" i="1"/>
  <c r="BX12" i="1"/>
  <c r="BQ17" i="1"/>
  <c r="EI15" i="1"/>
  <c r="BS16" i="1"/>
  <c r="BP16" i="1"/>
  <c r="ET13" i="1"/>
  <c r="ES13" i="1"/>
  <c r="ES14" i="1" s="1"/>
  <c r="EY14" i="1"/>
  <c r="T12" i="1"/>
  <c r="R12" i="1"/>
  <c r="V12" i="1" s="1"/>
  <c r="AZ12" i="1"/>
  <c r="AX12" i="1"/>
  <c r="BB12" i="1" s="1"/>
  <c r="G13" i="1"/>
  <c r="E18" i="1"/>
  <c r="A18" i="1" s="1"/>
  <c r="C18" i="1" s="1"/>
  <c r="D19" i="1"/>
  <c r="F14" i="1"/>
  <c r="AL22" i="1" l="1"/>
  <c r="FN22" i="1"/>
  <c r="FK19" i="1"/>
  <c r="FH19" i="1"/>
  <c r="FI21" i="1"/>
  <c r="FI22" i="1" s="1"/>
  <c r="FG21" i="1"/>
  <c r="FJ17" i="1"/>
  <c r="FN17" i="1"/>
  <c r="AK24" i="1"/>
  <c r="AK25" i="1" s="1"/>
  <c r="AI24" i="1"/>
  <c r="AJ24" i="1" s="1"/>
  <c r="DF27" i="1"/>
  <c r="BQ18" i="1"/>
  <c r="BO18" i="1"/>
  <c r="DE29" i="1"/>
  <c r="DE30" i="1" s="1"/>
  <c r="DC29" i="1"/>
  <c r="DD29" i="1" s="1"/>
  <c r="EZ14" i="1"/>
  <c r="EX14" i="1"/>
  <c r="EQ15" i="1"/>
  <c r="BZ12" i="1"/>
  <c r="BY12" i="1"/>
  <c r="CE14" i="1"/>
  <c r="BR16" i="1"/>
  <c r="EJ15" i="1"/>
  <c r="EH15" i="1"/>
  <c r="S14" i="1"/>
  <c r="G14" i="1"/>
  <c r="E19" i="1"/>
  <c r="A19" i="1" s="1"/>
  <c r="C19" i="1" s="1"/>
  <c r="D20" i="1"/>
  <c r="F15" i="1"/>
  <c r="AL24" i="1" l="1"/>
  <c r="FN24" i="1"/>
  <c r="FJ19" i="1"/>
  <c r="FN19" i="1"/>
  <c r="FH21" i="1"/>
  <c r="FK21" i="1"/>
  <c r="FG23" i="1"/>
  <c r="FI23" i="1"/>
  <c r="FI24" i="1" s="1"/>
  <c r="AI26" i="1"/>
  <c r="AJ26" i="1" s="1"/>
  <c r="AK26" i="1"/>
  <c r="AK27" i="1" s="1"/>
  <c r="BP18" i="1"/>
  <c r="BS18" i="1"/>
  <c r="CF14" i="1"/>
  <c r="CD14" i="1"/>
  <c r="DC31" i="1"/>
  <c r="DD31" i="1" s="1"/>
  <c r="DE31" i="1"/>
  <c r="DE32" i="1" s="1"/>
  <c r="BQ19" i="1"/>
  <c r="BY13" i="1"/>
  <c r="FP13" i="1"/>
  <c r="DF29" i="1"/>
  <c r="ER15" i="1"/>
  <c r="EP15" i="1"/>
  <c r="FB14" i="1"/>
  <c r="FA14" i="1"/>
  <c r="FA15" i="1" s="1"/>
  <c r="EL15" i="1"/>
  <c r="EK15" i="1"/>
  <c r="EK16" i="1" s="1"/>
  <c r="T14" i="1"/>
  <c r="R14" i="1"/>
  <c r="V14" i="1" s="1"/>
  <c r="E20" i="1"/>
  <c r="A20" i="1" s="1"/>
  <c r="C20" i="1" s="1"/>
  <c r="D21" i="1"/>
  <c r="F16" i="1"/>
  <c r="G15" i="1"/>
  <c r="AL26" i="1" l="1"/>
  <c r="FN26" i="1"/>
  <c r="FK23" i="1"/>
  <c r="FH23" i="1"/>
  <c r="FI25" i="1"/>
  <c r="FI26" i="1" s="1"/>
  <c r="FG25" i="1"/>
  <c r="FJ21" i="1"/>
  <c r="FN21" i="1"/>
  <c r="AI28" i="1"/>
  <c r="AJ28" i="1" s="1"/>
  <c r="AK28" i="1"/>
  <c r="AK29" i="1" s="1"/>
  <c r="BW14" i="1"/>
  <c r="FP14" i="1"/>
  <c r="ET15" i="1"/>
  <c r="ES15" i="1"/>
  <c r="ES16" i="1" s="1"/>
  <c r="EI17" i="1"/>
  <c r="EY16" i="1"/>
  <c r="CH14" i="1"/>
  <c r="CG14" i="1"/>
  <c r="CG15" i="1" s="1"/>
  <c r="BQ20" i="1"/>
  <c r="BO20" i="1"/>
  <c r="DC33" i="1"/>
  <c r="DD33" i="1" s="1"/>
  <c r="DB33" i="1"/>
  <c r="DF31" i="1"/>
  <c r="BR18" i="1"/>
  <c r="S16" i="1"/>
  <c r="D22" i="1"/>
  <c r="E21" i="1"/>
  <c r="A21" i="1" s="1"/>
  <c r="C21" i="1" s="1"/>
  <c r="F17" i="1"/>
  <c r="G16" i="1"/>
  <c r="AL28" i="1" l="1"/>
  <c r="FN28" i="1"/>
  <c r="FJ23" i="1"/>
  <c r="FN23" i="1"/>
  <c r="FK25" i="1"/>
  <c r="FH25" i="1"/>
  <c r="FI27" i="1"/>
  <c r="FI28" i="1" s="1"/>
  <c r="FG27" i="1"/>
  <c r="AI30" i="1"/>
  <c r="AJ30" i="1" s="1"/>
  <c r="AK30" i="1"/>
  <c r="AK31" i="1" s="1"/>
  <c r="CE16" i="1"/>
  <c r="EZ16" i="1"/>
  <c r="EX16" i="1"/>
  <c r="DF33" i="1"/>
  <c r="DE33" i="1"/>
  <c r="EJ17" i="1"/>
  <c r="EH17" i="1"/>
  <c r="EQ17" i="1"/>
  <c r="BX14" i="1"/>
  <c r="BV14" i="1"/>
  <c r="BS20" i="1"/>
  <c r="BP20" i="1"/>
  <c r="BQ21" i="1"/>
  <c r="R16" i="1"/>
  <c r="T16" i="1"/>
  <c r="G17" i="1"/>
  <c r="D23" i="1"/>
  <c r="E22" i="1"/>
  <c r="A22" i="1" s="1"/>
  <c r="C22" i="1" s="1"/>
  <c r="F18" i="1"/>
  <c r="AL30" i="1" l="1"/>
  <c r="FN30" i="1"/>
  <c r="FH27" i="1"/>
  <c r="FK27" i="1"/>
  <c r="FI29" i="1"/>
  <c r="FI30" i="1" s="1"/>
  <c r="FG29" i="1"/>
  <c r="FJ25" i="1"/>
  <c r="FN25" i="1"/>
  <c r="AI32" i="1"/>
  <c r="AJ32" i="1" s="1"/>
  <c r="AK32" i="1"/>
  <c r="EL17" i="1"/>
  <c r="EK17" i="1"/>
  <c r="EK18" i="1" s="1"/>
  <c r="BO22" i="1"/>
  <c r="BQ22" i="1"/>
  <c r="FB16" i="1"/>
  <c r="FA16" i="1"/>
  <c r="FA17" i="1" s="1"/>
  <c r="EP17" i="1"/>
  <c r="ER17" i="1"/>
  <c r="BR20" i="1"/>
  <c r="BZ14" i="1"/>
  <c r="BY14" i="1"/>
  <c r="CD16" i="1"/>
  <c r="CF16" i="1"/>
  <c r="S18" i="1"/>
  <c r="V16" i="1"/>
  <c r="DG2" i="1"/>
  <c r="H39" i="3" s="1"/>
  <c r="J39" i="3" s="1"/>
  <c r="E23" i="1"/>
  <c r="A23" i="1" s="1"/>
  <c r="C23" i="1" s="1"/>
  <c r="D24" i="1"/>
  <c r="F19" i="1"/>
  <c r="G18" i="1"/>
  <c r="AL32" i="1" l="1"/>
  <c r="FN32" i="1"/>
  <c r="FH29" i="1"/>
  <c r="FK29" i="1"/>
  <c r="FG31" i="1"/>
  <c r="FF31" i="1"/>
  <c r="FI31" i="1"/>
  <c r="FK2" i="1" s="1"/>
  <c r="FJ27" i="1"/>
  <c r="FN27" i="1"/>
  <c r="AK33" i="1"/>
  <c r="FP34" i="1" s="1"/>
  <c r="AM2" i="1"/>
  <c r="EY18" i="1"/>
  <c r="ET17" i="1"/>
  <c r="ES17" i="1"/>
  <c r="BQ23" i="1"/>
  <c r="CH16" i="1"/>
  <c r="CG16" i="1"/>
  <c r="CG17" i="1" s="1"/>
  <c r="BP22" i="1"/>
  <c r="BS22" i="1"/>
  <c r="BY15" i="1"/>
  <c r="FP15" i="1"/>
  <c r="EI19" i="1"/>
  <c r="G19" i="1"/>
  <c r="R18" i="1"/>
  <c r="T18" i="1"/>
  <c r="D25" i="1"/>
  <c r="E24" i="1"/>
  <c r="A24" i="1" s="1"/>
  <c r="C24" i="1" s="1"/>
  <c r="F20" i="1"/>
  <c r="FK31" i="1" l="1"/>
  <c r="FH31" i="1"/>
  <c r="FN31" i="1" s="1"/>
  <c r="FM31" i="1"/>
  <c r="FJ31" i="1"/>
  <c r="FJ29" i="1"/>
  <c r="FN29" i="1"/>
  <c r="AH34" i="1"/>
  <c r="FM34" i="1" s="1"/>
  <c r="AI34" i="1"/>
  <c r="AJ34" i="1" s="1"/>
  <c r="FN34" i="1" s="1"/>
  <c r="CE18" i="1"/>
  <c r="BR22" i="1"/>
  <c r="BO24" i="1"/>
  <c r="FP24" i="1"/>
  <c r="BQ24" i="1"/>
  <c r="EH19" i="1"/>
  <c r="EJ19" i="1"/>
  <c r="BW16" i="1"/>
  <c r="FP16" i="1"/>
  <c r="EZ18" i="1"/>
  <c r="EX18" i="1"/>
  <c r="V18" i="1"/>
  <c r="D26" i="1"/>
  <c r="E25" i="1"/>
  <c r="A25" i="1" s="1"/>
  <c r="C25" i="1" s="1"/>
  <c r="G20" i="1"/>
  <c r="F21" i="1"/>
  <c r="AL34" i="1" l="1"/>
  <c r="AK34" i="1"/>
  <c r="BQ25" i="1"/>
  <c r="FP25" i="1"/>
  <c r="BS24" i="1"/>
  <c r="BP24" i="1"/>
  <c r="CF18" i="1"/>
  <c r="CD18" i="1"/>
  <c r="BX16" i="1"/>
  <c r="BV16" i="1"/>
  <c r="EL19" i="1"/>
  <c r="EK19" i="1"/>
  <c r="EK20" i="1" s="1"/>
  <c r="FB18" i="1"/>
  <c r="FA18" i="1"/>
  <c r="G21" i="1"/>
  <c r="E26" i="1"/>
  <c r="A26" i="1" s="1"/>
  <c r="C26" i="1" s="1"/>
  <c r="D27" i="1"/>
  <c r="F22" i="1"/>
  <c r="EI21" i="1" l="1"/>
  <c r="BZ16" i="1"/>
  <c r="BY16" i="1"/>
  <c r="CH18" i="1"/>
  <c r="CG18" i="1"/>
  <c r="CG19" i="1" s="1"/>
  <c r="BR24" i="1"/>
  <c r="BQ26" i="1"/>
  <c r="BO26" i="1"/>
  <c r="FP26" i="1"/>
  <c r="D28" i="1"/>
  <c r="E27" i="1"/>
  <c r="A27" i="1" s="1"/>
  <c r="C27" i="1" s="1"/>
  <c r="F23" i="1"/>
  <c r="G22" i="1"/>
  <c r="FP27" i="1" l="1"/>
  <c r="BQ27" i="1"/>
  <c r="BS26" i="1"/>
  <c r="BP26" i="1"/>
  <c r="BY17" i="1"/>
  <c r="FP17" i="1"/>
  <c r="EJ21" i="1"/>
  <c r="EH21" i="1"/>
  <c r="CE20" i="1"/>
  <c r="G23" i="1"/>
  <c r="D29" i="1"/>
  <c r="E28" i="1"/>
  <c r="A28" i="1" s="1"/>
  <c r="C28" i="1" s="1"/>
  <c r="F24" i="1"/>
  <c r="BR26" i="1" l="1"/>
  <c r="FP28" i="1"/>
  <c r="BQ28" i="1"/>
  <c r="BO28" i="1"/>
  <c r="CF20" i="1"/>
  <c r="CD20" i="1"/>
  <c r="EL21" i="1"/>
  <c r="EK21" i="1"/>
  <c r="BW18" i="1"/>
  <c r="FP18" i="1"/>
  <c r="G24" i="1"/>
  <c r="D30" i="1"/>
  <c r="E29" i="1"/>
  <c r="A29" i="1" s="1"/>
  <c r="C29" i="1" s="1"/>
  <c r="F25" i="1"/>
  <c r="CH20" i="1" l="1"/>
  <c r="CG20" i="1"/>
  <c r="CG21" i="1" s="1"/>
  <c r="BX18" i="1"/>
  <c r="BV18" i="1"/>
  <c r="BS28" i="1"/>
  <c r="BP28" i="1"/>
  <c r="BQ29" i="1"/>
  <c r="FP29" i="1"/>
  <c r="G25" i="1"/>
  <c r="E30" i="1"/>
  <c r="A30" i="1" s="1"/>
  <c r="C30" i="1" s="1"/>
  <c r="D31" i="1"/>
  <c r="F26" i="1"/>
  <c r="BQ30" i="1" l="1"/>
  <c r="BO30" i="1"/>
  <c r="FP30" i="1"/>
  <c r="BR28" i="1"/>
  <c r="BZ18" i="1"/>
  <c r="BY18" i="1"/>
  <c r="CE22" i="1"/>
  <c r="FP22" i="1"/>
  <c r="G26" i="1"/>
  <c r="D32" i="1"/>
  <c r="E31" i="1"/>
  <c r="A31" i="1" s="1"/>
  <c r="C31" i="1" s="1"/>
  <c r="F27" i="1"/>
  <c r="CF22" i="1" l="1"/>
  <c r="CD22" i="1"/>
  <c r="BY19" i="1"/>
  <c r="FP19" i="1"/>
  <c r="BS30" i="1"/>
  <c r="BP30" i="1"/>
  <c r="BQ31" i="1"/>
  <c r="FP31" i="1"/>
  <c r="G27" i="1"/>
  <c r="E32" i="1"/>
  <c r="A32" i="1" s="1"/>
  <c r="C32" i="1" s="1"/>
  <c r="D33" i="1"/>
  <c r="F28" i="1"/>
  <c r="FP32" i="1" l="1"/>
  <c r="BO32" i="1"/>
  <c r="BN32" i="1"/>
  <c r="BW20" i="1"/>
  <c r="FP20" i="1"/>
  <c r="CH22" i="1"/>
  <c r="CG22" i="1"/>
  <c r="FP23" i="1" s="1"/>
  <c r="BR30" i="1"/>
  <c r="D34" i="1"/>
  <c r="E33" i="1"/>
  <c r="A33" i="1" s="1"/>
  <c r="C33" i="1" s="1"/>
  <c r="G28" i="1"/>
  <c r="F29" i="1"/>
  <c r="BX20" i="1" l="1"/>
  <c r="BV20" i="1"/>
  <c r="BS32" i="1"/>
  <c r="BP32" i="1"/>
  <c r="BQ32" i="1"/>
  <c r="FP33" i="1" s="1"/>
  <c r="G29" i="1"/>
  <c r="E34" i="1"/>
  <c r="A34" i="1" s="1"/>
  <c r="C34" i="1" s="1"/>
  <c r="F30" i="1"/>
  <c r="BZ20" i="1" l="1"/>
  <c r="BY20" i="1"/>
  <c r="FP21" i="1" s="1"/>
  <c r="BR32" i="1"/>
  <c r="G30" i="1"/>
  <c r="F31" i="1"/>
  <c r="G31" i="1" l="1"/>
  <c r="F32" i="1"/>
  <c r="F34" i="1"/>
  <c r="F33" i="1"/>
  <c r="G32" i="1" l="1"/>
  <c r="G33" i="1"/>
  <c r="G34" i="1"/>
  <c r="F5" i="1" l="1"/>
  <c r="A5" i="1"/>
  <c r="H34" i="4"/>
  <c r="A35" i="4"/>
  <c r="A36" i="4"/>
  <c r="C36" i="4"/>
  <c r="A37" i="4"/>
  <c r="C37" i="4"/>
  <c r="E37" i="4"/>
  <c r="A38" i="4"/>
  <c r="C38" i="4"/>
  <c r="E38" i="4"/>
  <c r="A39" i="4"/>
  <c r="C39" i="4"/>
  <c r="E39" i="4"/>
  <c r="G36" i="4" l="1"/>
  <c r="G37" i="4"/>
  <c r="G35" i="4"/>
  <c r="G39" i="4"/>
  <c r="G38" i="4"/>
  <c r="BQ6" i="1" l="1"/>
  <c r="BS6" i="1" l="1"/>
  <c r="F6" i="1"/>
  <c r="G7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A6" i="1"/>
  <c r="G6" i="1" l="1"/>
  <c r="C23" i="4"/>
  <c r="EK6" i="1"/>
  <c r="E2" i="5" l="1"/>
  <c r="D2" i="5"/>
  <c r="C2" i="5"/>
  <c r="F39" i="3" l="1"/>
  <c r="F35" i="3"/>
  <c r="FA6" i="1"/>
  <c r="ES6" i="1" l="1"/>
  <c r="A23" i="3"/>
  <c r="A25" i="3" s="1"/>
  <c r="EC6" i="1" l="1"/>
  <c r="DZ2" i="1"/>
  <c r="DU6" i="1" l="1"/>
  <c r="CW6" i="1"/>
  <c r="BA6" i="1" l="1"/>
  <c r="AY7" i="1" l="1"/>
  <c r="C30" i="4"/>
  <c r="AX7" i="1" l="1"/>
  <c r="BA7" i="1" s="1"/>
  <c r="BA8" i="1" s="1"/>
  <c r="AZ7" i="1"/>
  <c r="BB7" i="1" s="1"/>
  <c r="AY9" i="1" l="1"/>
  <c r="AX9" i="1" l="1"/>
  <c r="AZ9" i="1"/>
  <c r="BB9" i="1" l="1"/>
  <c r="BA9" i="1"/>
  <c r="BA10" i="1" s="1"/>
  <c r="H41" i="3"/>
  <c r="AS6" i="1"/>
  <c r="AQ7" i="1" l="1"/>
  <c r="AY11" i="1"/>
  <c r="J41" i="3"/>
  <c r="AX11" i="1" l="1"/>
  <c r="AZ11" i="1"/>
  <c r="AR7" i="1"/>
  <c r="AP7" i="1"/>
  <c r="DW2" i="1"/>
  <c r="AT7" i="1" l="1"/>
  <c r="AS7" i="1"/>
  <c r="AS8" i="1" s="1"/>
  <c r="BB11" i="1"/>
  <c r="BA11" i="1"/>
  <c r="BA12" i="1" s="1"/>
  <c r="CY2" i="1"/>
  <c r="AY13" i="1" l="1"/>
  <c r="AQ9" i="1"/>
  <c r="DO2" i="1"/>
  <c r="AR9" i="1" l="1"/>
  <c r="AP9" i="1"/>
  <c r="AX13" i="1"/>
  <c r="AZ13" i="1"/>
  <c r="C32" i="4"/>
  <c r="H19" i="3"/>
  <c r="J19" i="3" s="1"/>
  <c r="AT9" i="1" l="1"/>
  <c r="AS9" i="1"/>
  <c r="AS10" i="1" s="1"/>
  <c r="BB13" i="1"/>
  <c r="BA13" i="1"/>
  <c r="A24" i="4"/>
  <c r="E23" i="4"/>
  <c r="G23" i="4" s="1"/>
  <c r="A23" i="4"/>
  <c r="EE2" i="1"/>
  <c r="AQ11" i="1" l="1"/>
  <c r="F41" i="3"/>
  <c r="A25" i="4"/>
  <c r="M6" i="1"/>
  <c r="K7" i="1" l="1"/>
  <c r="AR11" i="1"/>
  <c r="AP11" i="1"/>
  <c r="E32" i="4"/>
  <c r="G32" i="4" s="1"/>
  <c r="A32" i="4"/>
  <c r="A26" i="4"/>
  <c r="H17" i="3"/>
  <c r="J7" i="1" l="1"/>
  <c r="L7" i="1"/>
  <c r="AT11" i="1"/>
  <c r="AS11" i="1"/>
  <c r="A27" i="4"/>
  <c r="F21" i="3"/>
  <c r="U6" i="1"/>
  <c r="S7" i="1" l="1"/>
  <c r="N7" i="1"/>
  <c r="M7" i="1"/>
  <c r="M8" i="1" s="1"/>
  <c r="FC2" i="1"/>
  <c r="I30" i="4"/>
  <c r="A28" i="4"/>
  <c r="BS2" i="1"/>
  <c r="H21" i="3"/>
  <c r="J21" i="3" s="1"/>
  <c r="K9" i="1" l="1"/>
  <c r="T7" i="1"/>
  <c r="R7" i="1"/>
  <c r="I31" i="4"/>
  <c r="A29" i="4"/>
  <c r="CG6" i="1"/>
  <c r="BY6" i="1"/>
  <c r="AC6" i="1"/>
  <c r="V7" i="1" l="1"/>
  <c r="U7" i="1"/>
  <c r="U8" i="1" s="1"/>
  <c r="AA7" i="1"/>
  <c r="J9" i="1"/>
  <c r="L9" i="1"/>
  <c r="I32" i="4"/>
  <c r="H37" i="3"/>
  <c r="AB7" i="1" l="1"/>
  <c r="Z7" i="1"/>
  <c r="N9" i="1"/>
  <c r="M9" i="1"/>
  <c r="S9" i="1"/>
  <c r="J37" i="3"/>
  <c r="E30" i="4"/>
  <c r="G30" i="4" s="1"/>
  <c r="A30" i="4"/>
  <c r="CQ2" i="1"/>
  <c r="C31" i="4"/>
  <c r="E31" i="4"/>
  <c r="F37" i="3"/>
  <c r="T9" i="1" l="1"/>
  <c r="R9" i="1"/>
  <c r="AD7" i="1"/>
  <c r="AC7" i="1"/>
  <c r="AC8" i="1" s="1"/>
  <c r="G31" i="4"/>
  <c r="A31" i="4"/>
  <c r="V9" i="1" l="1"/>
  <c r="U9" i="1"/>
  <c r="U10" i="1" s="1"/>
  <c r="AA9" i="1"/>
  <c r="I5" i="4"/>
  <c r="E5" i="4"/>
  <c r="H25" i="3"/>
  <c r="J25" i="3" s="1"/>
  <c r="AB9" i="1" l="1"/>
  <c r="Z9" i="1"/>
  <c r="S11" i="1"/>
  <c r="F25" i="3"/>
  <c r="T11" i="1" l="1"/>
  <c r="R11" i="1"/>
  <c r="AD9" i="1"/>
  <c r="AC9" i="1"/>
  <c r="H35" i="3"/>
  <c r="H43" i="3" s="1"/>
  <c r="C5" i="4"/>
  <c r="G5" i="4" s="1"/>
  <c r="A5" i="4"/>
  <c r="I6" i="4"/>
  <c r="BC2" i="1"/>
  <c r="V11" i="1" l="1"/>
  <c r="U11" i="1"/>
  <c r="U12" i="1" s="1"/>
  <c r="AU2" i="1"/>
  <c r="J35" i="3"/>
  <c r="J43" i="3" s="1"/>
  <c r="E6" i="4"/>
  <c r="S13" i="1" l="1"/>
  <c r="I7" i="4"/>
  <c r="C6" i="4"/>
  <c r="G6" i="4" s="1"/>
  <c r="A6" i="4"/>
  <c r="T13" i="1" l="1"/>
  <c r="R13" i="1"/>
  <c r="E7" i="4"/>
  <c r="V13" i="1" l="1"/>
  <c r="U13" i="1"/>
  <c r="U14" i="1" s="1"/>
  <c r="F23" i="3"/>
  <c r="S15" i="1" l="1"/>
  <c r="I8" i="4"/>
  <c r="C7" i="4"/>
  <c r="G7" i="4" s="1"/>
  <c r="A7" i="4"/>
  <c r="EU2" i="1"/>
  <c r="H23" i="3" s="1"/>
  <c r="J23" i="3" s="1"/>
  <c r="T15" i="1" l="1"/>
  <c r="R15" i="1"/>
  <c r="E8" i="4"/>
  <c r="V15" i="1" l="1"/>
  <c r="U15" i="1"/>
  <c r="U16" i="1" s="1"/>
  <c r="F31" i="3"/>
  <c r="S17" i="1" l="1"/>
  <c r="I9" i="4"/>
  <c r="AE2" i="1"/>
  <c r="A8" i="4"/>
  <c r="C8" i="4"/>
  <c r="G8" i="4" s="1"/>
  <c r="EM2" i="1"/>
  <c r="H31" i="3" s="1"/>
  <c r="J31" i="3" s="1"/>
  <c r="R17" i="1" l="1"/>
  <c r="T17" i="1"/>
  <c r="E9" i="4"/>
  <c r="V17" i="1" l="1"/>
  <c r="U17" i="1"/>
  <c r="U18" i="1" s="1"/>
  <c r="S19" i="1" l="1"/>
  <c r="A9" i="4"/>
  <c r="C9" i="4"/>
  <c r="G9" i="4" s="1"/>
  <c r="I10" i="4"/>
  <c r="T19" i="1" l="1"/>
  <c r="R19" i="1"/>
  <c r="E10" i="4"/>
  <c r="V19" i="1" l="1"/>
  <c r="U19" i="1"/>
  <c r="T2" i="1"/>
  <c r="A10" i="4"/>
  <c r="C10" i="4"/>
  <c r="G10" i="4" s="1"/>
  <c r="I11" i="4"/>
  <c r="E11" i="4" l="1"/>
  <c r="C11" i="4" l="1"/>
  <c r="G11" i="4" s="1"/>
  <c r="A11" i="4"/>
  <c r="I12" i="4"/>
  <c r="E12" i="4" l="1"/>
  <c r="H13" i="3"/>
  <c r="O2" i="1" l="1"/>
  <c r="H11" i="3" s="1"/>
  <c r="C12" i="4" l="1"/>
  <c r="G12" i="4" s="1"/>
  <c r="A12" i="4"/>
  <c r="I13" i="4"/>
  <c r="H9" i="3" l="1"/>
  <c r="H15" i="3"/>
  <c r="E13" i="4" l="1"/>
  <c r="A13" i="4" l="1"/>
  <c r="C13" i="4"/>
  <c r="G13" i="4" s="1"/>
  <c r="I14" i="4"/>
  <c r="E14" i="4" l="1"/>
  <c r="F13" i="3"/>
  <c r="F15" i="3"/>
  <c r="C14" i="4" l="1"/>
  <c r="G14" i="4" s="1"/>
  <c r="A14" i="4"/>
  <c r="I15" i="4"/>
  <c r="F9" i="3" l="1"/>
  <c r="E15" i="4" l="1"/>
  <c r="C15" i="4" l="1"/>
  <c r="G15" i="4" s="1"/>
  <c r="A15" i="4"/>
  <c r="I16" i="4"/>
  <c r="F27" i="3" l="1"/>
  <c r="F11" i="3"/>
  <c r="E16" i="4" l="1"/>
  <c r="W2" i="1"/>
  <c r="H27" i="3" s="1"/>
  <c r="J27" i="3" s="1"/>
  <c r="C16" i="4" l="1"/>
  <c r="A16" i="4"/>
  <c r="G16" i="4"/>
  <c r="I17" i="4"/>
  <c r="J15" i="3" l="1"/>
  <c r="C17" i="4" l="1"/>
  <c r="A17" i="4"/>
  <c r="B17" i="5" s="1"/>
  <c r="E17" i="4"/>
  <c r="D17" i="5" s="1"/>
  <c r="I18" i="4" l="1"/>
  <c r="F18" i="5" s="1"/>
  <c r="G17" i="4"/>
  <c r="E17" i="5" s="1"/>
  <c r="C17" i="5"/>
  <c r="J13" i="3"/>
  <c r="E18" i="4" l="1"/>
  <c r="D18" i="5" s="1"/>
  <c r="C18" i="4" l="1"/>
  <c r="G18" i="4" s="1"/>
  <c r="A18" i="4"/>
  <c r="B18" i="5" s="1"/>
  <c r="I19" i="4" l="1"/>
  <c r="F19" i="5" s="1"/>
  <c r="C18" i="5"/>
  <c r="E18" i="5"/>
  <c r="E19" i="4" l="1"/>
  <c r="D19" i="5" s="1"/>
  <c r="B23" i="5"/>
  <c r="A19" i="4" l="1"/>
  <c r="B19" i="5" s="1"/>
  <c r="C19" i="4"/>
  <c r="G19" i="4" s="1"/>
  <c r="I24" i="4"/>
  <c r="E21" i="4" l="1"/>
  <c r="D21" i="5" s="1"/>
  <c r="I20" i="4"/>
  <c r="F20" i="5" s="1"/>
  <c r="CI2" i="1"/>
  <c r="H33" i="3" s="1"/>
  <c r="E19" i="5"/>
  <c r="C19" i="5"/>
  <c r="E24" i="4"/>
  <c r="A21" i="4" l="1"/>
  <c r="B21" i="5" s="1"/>
  <c r="C21" i="4"/>
  <c r="G21" i="4" s="1"/>
  <c r="F29" i="3"/>
  <c r="C24" i="4"/>
  <c r="G24" i="4" s="1"/>
  <c r="I25" i="4"/>
  <c r="I22" i="4" l="1"/>
  <c r="F22" i="5" s="1"/>
  <c r="E20" i="4"/>
  <c r="C20" i="4"/>
  <c r="A20" i="4"/>
  <c r="B20" i="5" s="1"/>
  <c r="E21" i="5"/>
  <c r="C21" i="5"/>
  <c r="CA2" i="1"/>
  <c r="H29" i="3" s="1"/>
  <c r="E25" i="4"/>
  <c r="G20" i="4" l="1"/>
  <c r="I21" i="4"/>
  <c r="F21" i="5" s="1"/>
  <c r="D20" i="5"/>
  <c r="F33" i="3"/>
  <c r="I23" i="4"/>
  <c r="E20" i="5"/>
  <c r="C20" i="5"/>
  <c r="J9" i="3"/>
  <c r="E22" i="4" l="1"/>
  <c r="D22" i="5" s="1"/>
  <c r="C22" i="4"/>
  <c r="G22" i="4" s="1"/>
  <c r="A22" i="4"/>
  <c r="B22" i="5" s="1"/>
  <c r="I26" i="4"/>
  <c r="C25" i="4"/>
  <c r="G25" i="4" s="1"/>
  <c r="E22" i="5" l="1"/>
  <c r="C22" i="5"/>
  <c r="E26" i="4" l="1"/>
  <c r="C26" i="4" l="1"/>
  <c r="I27" i="4"/>
  <c r="J11" i="3" l="1"/>
  <c r="G26" i="4"/>
  <c r="E27" i="4" l="1"/>
  <c r="C27" i="4" l="1"/>
  <c r="I28" i="4"/>
  <c r="F17" i="3" l="1"/>
  <c r="G27" i="4"/>
  <c r="E28" i="4" l="1"/>
  <c r="I29" i="4" l="1"/>
  <c r="C28" i="4"/>
  <c r="G28" i="4" l="1"/>
  <c r="E29" i="4" l="1"/>
  <c r="C29" i="4" l="1"/>
  <c r="G29" i="4" l="1"/>
  <c r="D3" i="5" l="1"/>
  <c r="C3" i="5" l="1"/>
  <c r="B3" i="5"/>
  <c r="E3" i="5" l="1"/>
  <c r="F3" i="5" l="1"/>
  <c r="F4" i="5" l="1"/>
  <c r="D4" i="5" l="1"/>
  <c r="C4" i="5"/>
  <c r="F5" i="5" l="1"/>
  <c r="B4" i="5"/>
  <c r="E4" i="5"/>
  <c r="F6" i="5" l="1"/>
  <c r="B5" i="5"/>
  <c r="C5" i="5"/>
  <c r="E5" i="5" l="1"/>
  <c r="D5" i="5"/>
  <c r="F7" i="5"/>
  <c r="D6" i="5"/>
  <c r="C6" i="5"/>
  <c r="B6" i="5" l="1"/>
  <c r="E6" i="5"/>
  <c r="F8" i="5" l="1"/>
  <c r="D7" i="5"/>
  <c r="C7" i="5"/>
  <c r="B7" i="5" l="1"/>
  <c r="E7" i="5"/>
  <c r="D8" i="5" l="1"/>
  <c r="C8" i="5"/>
  <c r="B8" i="5"/>
  <c r="F9" i="5"/>
  <c r="E8" i="5" l="1"/>
  <c r="F10" i="5" l="1"/>
  <c r="D9" i="5"/>
  <c r="C9" i="5"/>
  <c r="B9" i="5" l="1"/>
  <c r="E9" i="5"/>
  <c r="F11" i="5" l="1"/>
  <c r="D10" i="5"/>
  <c r="C10" i="5"/>
  <c r="B10" i="5" l="1"/>
  <c r="E10" i="5"/>
  <c r="F12" i="5" l="1"/>
  <c r="D11" i="5"/>
  <c r="C11" i="5"/>
  <c r="B11" i="5" l="1"/>
  <c r="E11" i="5"/>
  <c r="D12" i="5" l="1"/>
  <c r="C12" i="5"/>
  <c r="B12" i="5"/>
  <c r="F13" i="5" l="1"/>
  <c r="F19" i="3"/>
  <c r="F43" i="3" s="1"/>
  <c r="E12" i="5"/>
  <c r="D13" i="5" l="1"/>
  <c r="F14" i="5"/>
  <c r="C13" i="5"/>
  <c r="E13" i="5" l="1"/>
  <c r="B13" i="5"/>
  <c r="D14" i="5" l="1"/>
  <c r="F15" i="5"/>
  <c r="C14" i="5"/>
  <c r="B14" i="5" l="1"/>
  <c r="E14" i="5"/>
  <c r="F16" i="5" l="1"/>
  <c r="D15" i="5"/>
  <c r="C15" i="5"/>
  <c r="B15" i="5" l="1"/>
  <c r="E15" i="5"/>
  <c r="F17" i="5"/>
  <c r="E40" i="4" l="1"/>
  <c r="D16" i="5"/>
  <c r="B16" i="5"/>
  <c r="C40" i="4" l="1"/>
  <c r="C16" i="5"/>
  <c r="G40" i="4" l="1"/>
  <c r="E16" i="5"/>
  <c r="J17" i="3" l="1"/>
  <c r="J29" i="3"/>
  <c r="J33" i="3"/>
  <c r="I40" i="4"/>
</calcChain>
</file>

<file path=xl/sharedStrings.xml><?xml version="1.0" encoding="utf-8"?>
<sst xmlns="http://schemas.openxmlformats.org/spreadsheetml/2006/main" count="321" uniqueCount="51">
  <si>
    <t>Intereses</t>
  </si>
  <si>
    <t xml:space="preserve">Tasa </t>
  </si>
  <si>
    <t>Brutos</t>
  </si>
  <si>
    <t>Netos</t>
  </si>
  <si>
    <t>IRPF =</t>
  </si>
  <si>
    <t>Capital</t>
  </si>
  <si>
    <t>Plazo emision (en semestres)</t>
  </si>
  <si>
    <t>Plazo repago Obligatorio</t>
  </si>
  <si>
    <t>Mes pago intereses</t>
  </si>
  <si>
    <t>ACTIVO</t>
  </si>
  <si>
    <t xml:space="preserve"> Amortizacion</t>
  </si>
  <si>
    <t>% Obligatoria</t>
  </si>
  <si>
    <t>USD Obligatoria</t>
  </si>
  <si>
    <t>TIR</t>
  </si>
  <si>
    <t>CAPITAL</t>
  </si>
  <si>
    <t>CRONOGRAMA DE PAGO</t>
  </si>
  <si>
    <t>INTERESES</t>
  </si>
  <si>
    <t>ACREDITADO EN BANCO</t>
  </si>
  <si>
    <t>TIR Bruta (Anual)</t>
  </si>
  <si>
    <t>Tasa anual devengada semestralmente</t>
  </si>
  <si>
    <t>PORTAFOLIO</t>
  </si>
  <si>
    <t>Conahorro III 87M Diciembre 2024</t>
  </si>
  <si>
    <t>Conahorro III 87M Dic 2024</t>
  </si>
  <si>
    <t>Conahorro III 84M Diciembre 2024</t>
  </si>
  <si>
    <t>Conahorro III 84M Dic 2024</t>
  </si>
  <si>
    <t>FF Neto IRPF</t>
  </si>
  <si>
    <t>(a vencer)</t>
  </si>
  <si>
    <t>TIR Neta Impuesto                    (Anual)</t>
  </si>
  <si>
    <t>Conahorro III 81M Jun 2025</t>
  </si>
  <si>
    <t>Conahorro III 84M Dic 2025</t>
  </si>
  <si>
    <t>SERIE</t>
  </si>
  <si>
    <t xml:space="preserve">TABLA DE CÁLCULO </t>
  </si>
  <si>
    <t>PORTAFOLIO DE INVERSIÓN</t>
  </si>
  <si>
    <t>INTERESES                         (A Vencer)</t>
  </si>
  <si>
    <t>Conahorro III 39M Jun 2024</t>
  </si>
  <si>
    <t>Conahorro III 39M Set 2024</t>
  </si>
  <si>
    <t>Conahorro III 39M Dic 2024</t>
  </si>
  <si>
    <t>NO TOCAR - HAY UN ERROR EN ESAS CELDAS QUE TRANCA LA PLANILLA</t>
  </si>
  <si>
    <t>Conahorro III 60M Dic 2026</t>
  </si>
  <si>
    <t>Conahorro III 60M Mar 2027</t>
  </si>
  <si>
    <t>Conahorro III 60M Jun 2027</t>
  </si>
  <si>
    <t>Conahorro III 60M Junio 2027</t>
  </si>
  <si>
    <t>Conahorro IV 60M Set 2027</t>
  </si>
  <si>
    <t>Fechas de Pago</t>
  </si>
  <si>
    <t>Tasa</t>
  </si>
  <si>
    <t>Conahorro IV 60M Dic 2027</t>
  </si>
  <si>
    <t>Conahorro IV 60M Mar 2028</t>
  </si>
  <si>
    <t>Conahorro IV 84M Set 2030</t>
  </si>
  <si>
    <t>Conahorro IV 84M Jun 2030</t>
  </si>
  <si>
    <t>Conahorro IV 84M Dic 2030</t>
  </si>
  <si>
    <t>Conahorro IV 84M Mar 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</si>
</sst>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[$-F800]dddd\,\ mmmm\ dd\,\ yyyy"/>
    <numFmt numFmtId="166" formatCode="_-* #,##0\ _€_-;\-* #,##0\ _€_-;_-* &quot;-&quot;??\ _€_-;_-@_-"/>
    <numFmt numFmtId="167" formatCode="0.0000%"/>
    <numFmt numFmtId="168" formatCode="_-* #,##0.0\ _€_-;\-* #,##0.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9" borderId="0"/>
  </cellStyleXfs>
  <cellXfs count="13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5" xfId="0" applyBorder="1" applyAlignment="1">
      <alignment horizontal="center"/>
    </xf>
    <xf numFmtId="0" fontId="0" fillId="0" borderId="0" xfId="0" applyAlignment="1">
      <alignment vertical="center"/>
    </xf>
    <xf numFmtId="10" fontId="0" fillId="0" borderId="0" xfId="3" applyNumberFormat="1" applyFont="1" applyFill="1"/>
    <xf numFmtId="0" fontId="0" fillId="7" borderId="0" xfId="0" applyFill="1"/>
    <xf numFmtId="0" fontId="7" fillId="7" borderId="0" xfId="0" applyFont="1" applyFill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166" fontId="5" fillId="7" borderId="0" xfId="4" applyNumberFormat="1" applyFont="1" applyFill="1" applyAlignment="1">
      <alignment horizontal="center" vertical="center"/>
    </xf>
    <xf numFmtId="166" fontId="0" fillId="7" borderId="0" xfId="4" applyNumberFormat="1" applyFont="1" applyFill="1" applyAlignment="1">
      <alignment horizontal="center" vertical="center"/>
    </xf>
    <xf numFmtId="166" fontId="5" fillId="7" borderId="0" xfId="0" applyNumberFormat="1" applyFont="1" applyFill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166" fontId="5" fillId="8" borderId="16" xfId="4" applyNumberFormat="1" applyFont="1" applyFill="1" applyBorder="1" applyAlignment="1">
      <alignment horizontal="center" vertical="center"/>
    </xf>
    <xf numFmtId="166" fontId="0" fillId="8" borderId="16" xfId="4" applyNumberFormat="1" applyFont="1" applyFill="1" applyBorder="1" applyAlignment="1">
      <alignment horizontal="center" vertical="center"/>
    </xf>
    <xf numFmtId="166" fontId="5" fillId="8" borderId="16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left"/>
    </xf>
    <xf numFmtId="165" fontId="5" fillId="6" borderId="16" xfId="0" applyNumberFormat="1" applyFont="1" applyFill="1" applyBorder="1" applyAlignment="1">
      <alignment horizontal="left" vertical="center"/>
    </xf>
    <xf numFmtId="0" fontId="5" fillId="0" borderId="1" xfId="0" applyFont="1" applyBorder="1"/>
    <xf numFmtId="166" fontId="5" fillId="0" borderId="1" xfId="0" applyNumberFormat="1" applyFont="1" applyBorder="1"/>
    <xf numFmtId="0" fontId="0" fillId="7" borderId="10" xfId="0" applyFill="1" applyBorder="1"/>
    <xf numFmtId="0" fontId="5" fillId="7" borderId="0" xfId="0" applyFont="1" applyFill="1" applyAlignment="1">
      <alignment horizontal="right"/>
    </xf>
    <xf numFmtId="0" fontId="0" fillId="7" borderId="0" xfId="0" applyFill="1" applyAlignment="1">
      <alignment horizontal="right"/>
    </xf>
    <xf numFmtId="0" fontId="0" fillId="7" borderId="18" xfId="0" applyFill="1" applyBorder="1" applyAlignment="1">
      <alignment horizontal="center"/>
    </xf>
    <xf numFmtId="0" fontId="0" fillId="7" borderId="18" xfId="0" applyFill="1" applyBorder="1"/>
    <xf numFmtId="0" fontId="9" fillId="2" borderId="1" xfId="0" applyFont="1" applyFill="1" applyBorder="1" applyAlignment="1">
      <alignment horizontal="center" vertical="center"/>
    </xf>
    <xf numFmtId="10" fontId="0" fillId="2" borderId="0" xfId="0" applyNumberFormat="1" applyFill="1"/>
    <xf numFmtId="0" fontId="2" fillId="5" borderId="1" xfId="0" applyFont="1" applyFill="1" applyBorder="1" applyAlignment="1">
      <alignment horizontal="left" vertical="center" wrapText="1"/>
    </xf>
    <xf numFmtId="10" fontId="0" fillId="7" borderId="0" xfId="0" applyNumberFormat="1" applyFill="1"/>
    <xf numFmtId="0" fontId="0" fillId="7" borderId="0" xfId="0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10" fontId="5" fillId="5" borderId="13" xfId="3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 applyAlignment="1" applyProtection="1">
      <alignment horizontal="center" vertical="center"/>
      <protection locked="0"/>
    </xf>
    <xf numFmtId="3" fontId="0" fillId="7" borderId="0" xfId="0" applyNumberFormat="1" applyFill="1"/>
    <xf numFmtId="3" fontId="5" fillId="7" borderId="0" xfId="0" applyNumberFormat="1" applyFont="1" applyFill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 wrapText="1"/>
    </xf>
    <xf numFmtId="10" fontId="6" fillId="2" borderId="13" xfId="3" applyNumberFormat="1" applyFont="1" applyFill="1" applyBorder="1" applyAlignment="1">
      <alignment horizontal="center" vertical="center"/>
    </xf>
    <xf numFmtId="10" fontId="5" fillId="7" borderId="0" xfId="3" applyNumberFormat="1" applyFont="1" applyFill="1" applyAlignment="1">
      <alignment horizontal="center" vertical="center"/>
    </xf>
    <xf numFmtId="10" fontId="5" fillId="8" borderId="16" xfId="3" applyNumberFormat="1" applyFont="1" applyFill="1" applyBorder="1" applyAlignment="1">
      <alignment horizontal="center" vertical="center"/>
    </xf>
    <xf numFmtId="10" fontId="5" fillId="0" borderId="1" xfId="3" applyNumberFormat="1" applyFont="1" applyBorder="1" applyAlignment="1">
      <alignment horizontal="center"/>
    </xf>
    <xf numFmtId="10" fontId="11" fillId="7" borderId="0" xfId="0" applyNumberFormat="1" applyFont="1" applyFill="1"/>
    <xf numFmtId="0" fontId="5" fillId="3" borderId="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3" fontId="14" fillId="13" borderId="11" xfId="0" applyNumberFormat="1" applyFont="1" applyFill="1" applyBorder="1" applyAlignment="1">
      <alignment horizontal="center"/>
    </xf>
    <xf numFmtId="3" fontId="14" fillId="13" borderId="12" xfId="0" applyNumberFormat="1" applyFont="1" applyFill="1" applyBorder="1" applyAlignment="1">
      <alignment horizontal="center"/>
    </xf>
    <xf numFmtId="10" fontId="14" fillId="13" borderId="19" xfId="3" applyNumberFormat="1" applyFont="1" applyFill="1" applyBorder="1" applyAlignment="1">
      <alignment horizontal="center"/>
    </xf>
    <xf numFmtId="10" fontId="2" fillId="11" borderId="0" xfId="3" applyNumberFormat="1" applyFont="1" applyFill="1" applyAlignment="1" applyProtection="1">
      <alignment horizontal="right"/>
      <protection locked="0"/>
    </xf>
    <xf numFmtId="0" fontId="2" fillId="11" borderId="0" xfId="0" applyFont="1" applyFill="1" applyAlignment="1" applyProtection="1">
      <alignment horizontal="right"/>
      <protection locked="0"/>
    </xf>
    <xf numFmtId="3" fontId="3" fillId="11" borderId="6" xfId="1" applyNumberFormat="1" applyFont="1" applyFill="1" applyBorder="1" applyAlignment="1" applyProtection="1">
      <alignment horizontal="right" vertical="center"/>
      <protection locked="0"/>
    </xf>
    <xf numFmtId="10" fontId="0" fillId="0" borderId="0" xfId="3" applyNumberFormat="1" applyFont="1"/>
    <xf numFmtId="0" fontId="0" fillId="14" borderId="0" xfId="0" applyFill="1"/>
    <xf numFmtId="0" fontId="0" fillId="14" borderId="0" xfId="0" applyFill="1" applyAlignment="1">
      <alignment horizontal="right"/>
    </xf>
    <xf numFmtId="0" fontId="2" fillId="14" borderId="0" xfId="0" applyFont="1" applyFill="1" applyAlignment="1" applyProtection="1">
      <alignment horizontal="right"/>
      <protection locked="0"/>
    </xf>
    <xf numFmtId="10" fontId="2" fillId="14" borderId="0" xfId="3" applyNumberFormat="1" applyFont="1" applyFill="1" applyAlignment="1" applyProtection="1">
      <alignment horizontal="right"/>
      <protection locked="0"/>
    </xf>
    <xf numFmtId="0" fontId="0" fillId="14" borderId="5" xfId="0" applyFill="1" applyBorder="1" applyAlignment="1">
      <alignment horizontal="center"/>
    </xf>
    <xf numFmtId="0" fontId="0" fillId="14" borderId="6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3" fontId="3" fillId="14" borderId="6" xfId="1" applyNumberFormat="1" applyFont="1" applyFill="1" applyBorder="1" applyAlignment="1" applyProtection="1">
      <alignment horizontal="right" vertical="center"/>
      <protection locked="0"/>
    </xf>
    <xf numFmtId="10" fontId="0" fillId="14" borderId="0" xfId="0" applyNumberFormat="1" applyFill="1"/>
    <xf numFmtId="3" fontId="0" fillId="14" borderId="0" xfId="0" applyNumberFormat="1" applyFill="1"/>
    <xf numFmtId="167" fontId="0" fillId="0" borderId="0" xfId="3" applyNumberFormat="1" applyFont="1"/>
    <xf numFmtId="10" fontId="0" fillId="0" borderId="0" xfId="3" applyNumberFormat="1" applyFont="1" applyAlignment="1">
      <alignment horizontal="right"/>
    </xf>
    <xf numFmtId="10" fontId="0" fillId="2" borderId="0" xfId="3" applyNumberFormat="1" applyFont="1" applyFill="1" applyAlignment="1">
      <alignment horizontal="right"/>
    </xf>
    <xf numFmtId="17" fontId="0" fillId="0" borderId="0" xfId="0" applyNumberFormat="1"/>
    <xf numFmtId="168" fontId="0" fillId="0" borderId="0" xfId="4" applyNumberFormat="1" applyFont="1"/>
    <xf numFmtId="0" fontId="5" fillId="0" borderId="0" xfId="0" applyFont="1"/>
    <xf numFmtId="10" fontId="5" fillId="3" borderId="19" xfId="0" applyNumberFormat="1" applyFont="1" applyFill="1" applyBorder="1" applyAlignment="1">
      <alignment horizontal="center"/>
    </xf>
    <xf numFmtId="10" fontId="5" fillId="3" borderId="19" xfId="3" applyNumberFormat="1" applyFont="1" applyFill="1" applyBorder="1" applyAlignment="1">
      <alignment horizontal="center"/>
    </xf>
    <xf numFmtId="10" fontId="5" fillId="3" borderId="6" xfId="3" applyNumberFormat="1" applyFont="1" applyFill="1" applyBorder="1" applyAlignment="1">
      <alignment horizontal="center"/>
    </xf>
    <xf numFmtId="3" fontId="5" fillId="3" borderId="19" xfId="0" applyNumberFormat="1" applyFont="1" applyFill="1" applyBorder="1"/>
    <xf numFmtId="12" fontId="0" fillId="0" borderId="0" xfId="0" applyNumberFormat="1"/>
    <xf numFmtId="9" fontId="0" fillId="0" borderId="0" xfId="0" applyNumberFormat="1"/>
    <xf numFmtId="10" fontId="5" fillId="3" borderId="19" xfId="3" applyNumberFormat="1" applyFont="1" applyFill="1" applyBorder="1"/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0" xfId="0" applyNumberFormat="1" applyFill="1"/>
    <xf numFmtId="0" fontId="8" fillId="12" borderId="18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8" fillId="12" borderId="14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3" fillId="11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11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14" borderId="7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3" fontId="3" fillId="14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14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14" borderId="1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</cellXfs>
  <cellStyles count="6">
    <cellStyle name="blp_column_header" xfId="5"/>
    <cellStyle name="Millares" xfId="4" builtinId="3"/>
    <cellStyle name="Millares 2" xfId="1"/>
    <cellStyle name="Millares 2 2" xfId="2"/>
    <cellStyle name="Normal" xfId="0" builtinId="0"/>
    <cellStyle name="Porcentaje" xfId="3" builtinId="5"/>
  </cellStyles>
  <dxfs count="3134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3300"/>
      <color rgb="FF000000"/>
      <color rgb="FFCCFF99"/>
      <color rgb="FFCCFFCC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Y" b="1"/>
              <a:t>Pagos 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Grafico!$C$2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CCFF99"/>
              </a:solidFill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0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Y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Grafico!$C$3:$C$22</c:f>
              <c:numCache>
                <c:formatCode>_-* #,##0.0\ _€_-;\-* #,##0.0\ _€_-;_-* "-"??\ _€_-;_-@_-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Grafico!$B$3:$B$22</c15:sqref>
                        </c15:formulaRef>
                      </c:ext>
                    </c:extLst>
                    <c:strCache>
                      <c:ptCount val="2"/>
                      <c:pt idx="0">
                        <c:v>#¡REF!</c:v>
                      </c:pt>
                      <c:pt idx="1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182-4A6B-B2AD-C18FD004F6AF}"/>
            </c:ext>
          </c:extLst>
        </c:ser>
        <c:ser>
          <c:idx val="1"/>
          <c:order val="1"/>
          <c:tx>
            <c:strRef>
              <c:f>Grafico!$D$2</c:f>
              <c:strCache>
                <c:ptCount val="1"/>
                <c:pt idx="0">
                  <c:v>INTERESES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Grafico!$D$3:$D$22</c:f>
              <c:numCache>
                <c:formatCode>_-* #,##0.0\ _€_-;\-* #,##0.0\ _€_-;_-* "-"??\ _€_-;_-@_-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Grafico!$B$3:$B$22</c15:sqref>
                        </c15:formulaRef>
                      </c:ext>
                    </c:extLst>
                    <c:strCache>
                      <c:ptCount val="2"/>
                      <c:pt idx="0">
                        <c:v>#¡REF!</c:v>
                      </c:pt>
                      <c:pt idx="1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D182-4A6B-B2AD-C18FD004F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9"/>
        <c:overlap val="100"/>
        <c:axId val="1327333407"/>
        <c:axId val="1327333823"/>
      </c:barChart>
      <c:lineChart>
        <c:grouping val="standard"/>
        <c:varyColors val="0"/>
        <c:ser>
          <c:idx val="2"/>
          <c:order val="2"/>
          <c:tx>
            <c:strRef>
              <c:f>Grafico!$E$2</c:f>
              <c:strCache>
                <c:ptCount val="1"/>
                <c:pt idx="0">
                  <c:v>ACREDITADO EN BANCO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Grafico!$E$3:$E$22</c:f>
              <c:numCache>
                <c:formatCode>_-* #,##0.0\ _€_-;\-* #,##0.0\ _€_-;_-* "-"??\ _€_-;_-@_-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Grafico!$B$3:$B$22</c15:sqref>
                        </c15:formulaRef>
                      </c:ext>
                    </c:extLst>
                    <c:strCache>
                      <c:ptCount val="2"/>
                      <c:pt idx="0">
                        <c:v>#¡REF!</c:v>
                      </c:pt>
                      <c:pt idx="1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D182-4A6B-B2AD-C18FD004F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333407"/>
        <c:axId val="1327333823"/>
      </c:lineChart>
      <c:lineChart>
        <c:grouping val="stacked"/>
        <c:varyColors val="0"/>
        <c:ser>
          <c:idx val="3"/>
          <c:order val="3"/>
          <c:tx>
            <c:strRef>
              <c:f>Grafico!$F$2</c:f>
              <c:strCache>
                <c:ptCount val="1"/>
                <c:pt idx="0">
                  <c:v>Tasa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Grafico!$F$3:$F$22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182-4A6B-B2AD-C18FD004F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625999"/>
        <c:axId val="1467623087"/>
      </c:lineChart>
      <c:catAx>
        <c:axId val="1327333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1327333823"/>
        <c:crosses val="autoZero"/>
        <c:auto val="0"/>
        <c:lblAlgn val="ctr"/>
        <c:lblOffset val="100"/>
        <c:noMultiLvlLbl val="0"/>
      </c:catAx>
      <c:valAx>
        <c:axId val="1327333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€_-;\-* #,##0.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1327333407"/>
        <c:crosses val="autoZero"/>
        <c:crossBetween val="between"/>
      </c:valAx>
      <c:valAx>
        <c:axId val="1467623087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1467625999"/>
        <c:crosses val="max"/>
        <c:crossBetween val="between"/>
      </c:valAx>
      <c:catAx>
        <c:axId val="146762599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467623087"/>
        <c:crosses val="autoZero"/>
        <c:auto val="1"/>
        <c:lblAlgn val="ctr"/>
        <c:lblOffset val="100"/>
        <c:noMultiLvlLbl val="0"/>
      </c:catAx>
      <c:spPr>
        <a:noFill/>
        <a:ln w="50800"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Y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179916</xdr:colOff>
      <xdr:row>1</xdr:row>
      <xdr:rowOff>110189</xdr:rowOff>
    </xdr:from>
    <xdr:to>
      <xdr:col>4</xdr:col>
      <xdr:colOff>63499</xdr:colOff>
      <xdr:row>5</xdr:row>
      <xdr:rowOff>95250</xdr:rowOff>
    </xdr:to>
    <xdr:sp macro="" textlink="">
      <xdr:nvSpPr>
        <xdr:cNvPr id="2" name="1 Flecha abaj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61166" y="417106"/>
          <a:ext cx="1407583" cy="895227"/>
        </a:xfrm>
        <a:prstGeom prst="downArrow">
          <a:avLst>
            <a:gd name="adj1" fmla="val 92353"/>
            <a:gd name="adj2" fmla="val 2023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INGRESE  SU CAPITAL VIGENTE</a:t>
          </a:r>
          <a:r>
            <a:rPr lang="en-US" sz="1200" b="1" baseline="0"/>
            <a:t> EN CADA SERIE</a:t>
          </a:r>
          <a:endParaRPr 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823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24BEF13-0887-D8F7-A696-51DCB29368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C104"/>
  <sheetViews>
    <sheetView showGridLines="0" tabSelected="1" view="pageBreakPreview" zoomScale="85" zoomScaleNormal="85" zoomScaleSheetLayoutView="85" workbookViewId="0">
      <selection activeCell="D9" sqref="D9"/>
    </sheetView>
  </sheetViews>
  <sheetFormatPr baseColWidth="10" defaultRowHeight="15" x14ac:dyDescent="0.25"/>
  <cols>
    <col min="1" max="1" width="5.7109375" bestFit="1" customWidth="1"/>
    <col min="2" max="2" width="35.7109375" bestFit="1" customWidth="1"/>
    <col min="3" max="3" width="3.28515625" customWidth="1"/>
    <col min="4" max="4" width="19.42578125" customWidth="1"/>
    <col min="5" max="5" width="3.7109375" customWidth="1"/>
    <col min="6" max="6" width="17.85546875" customWidth="1"/>
    <col min="7" max="7" width="3" customWidth="1"/>
    <col min="8" max="8" width="19.85546875" bestFit="1" customWidth="1"/>
    <col min="9" max="9" width="3.85546875" customWidth="1"/>
    <col min="10" max="10" width="13.85546875" customWidth="1"/>
    <col min="11" max="11" width="3.85546875" customWidth="1"/>
    <col min="13" max="17" width="11.42578125" customWidth="1"/>
  </cols>
  <sheetData>
    <row r="1" spans="1:29" ht="23.25" x14ac:dyDescent="0.25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x14ac:dyDescent="0.25">
      <c r="B2" s="9"/>
      <c r="C2" s="9"/>
      <c r="D2" s="9"/>
      <c r="E2" s="9"/>
      <c r="F2" s="37"/>
      <c r="G2" s="37"/>
      <c r="H2" s="37"/>
      <c r="I2" s="37"/>
      <c r="K2" s="3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7" customHeight="1" x14ac:dyDescent="0.25">
      <c r="A3" s="89" t="s">
        <v>30</v>
      </c>
      <c r="B3" s="89" t="s">
        <v>9</v>
      </c>
      <c r="C3" s="9"/>
      <c r="D3" s="90"/>
      <c r="E3" s="9"/>
      <c r="F3" s="90" t="s">
        <v>33</v>
      </c>
      <c r="G3" s="37"/>
      <c r="H3" s="90" t="s">
        <v>18</v>
      </c>
      <c r="I3" s="37"/>
      <c r="J3" s="90" t="s">
        <v>27</v>
      </c>
      <c r="K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25">
      <c r="A4" s="89"/>
      <c r="B4" s="89"/>
      <c r="C4" s="9"/>
      <c r="D4" s="90"/>
      <c r="E4" s="9"/>
      <c r="F4" s="90" t="s">
        <v>26</v>
      </c>
      <c r="G4" s="38"/>
      <c r="H4" s="90"/>
      <c r="I4" s="37"/>
      <c r="J4" s="90"/>
      <c r="K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x14ac:dyDescent="0.25">
      <c r="B5" s="10"/>
      <c r="C5" s="9"/>
      <c r="D5" s="10"/>
      <c r="E5" s="9"/>
      <c r="F5" s="10"/>
      <c r="G5" s="9"/>
      <c r="H5" s="9"/>
      <c r="I5" s="9"/>
      <c r="J5" s="9"/>
      <c r="K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8" spans="1:29" ht="15.75" thickBot="1" x14ac:dyDescent="0.3">
      <c r="B8" s="9"/>
      <c r="C8" s="9"/>
      <c r="D8" s="41"/>
      <c r="E8" s="41"/>
      <c r="F8" s="41"/>
      <c r="G8" s="9"/>
      <c r="H8" s="36"/>
      <c r="I8" s="36"/>
      <c r="J8" s="36"/>
      <c r="K8" s="36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5.75" thickBot="1" x14ac:dyDescent="0.3">
      <c r="A9">
        <v>2</v>
      </c>
      <c r="B9" s="45" t="s">
        <v>22</v>
      </c>
      <c r="C9" s="9"/>
      <c r="D9" s="40"/>
      <c r="E9" s="41"/>
      <c r="F9" s="43">
        <f>SUM(Calculos!$AB$7:$AB$34)</f>
        <v>0</v>
      </c>
      <c r="G9" s="9"/>
      <c r="H9" s="39">
        <f>IF(D9=0,0,+Calculos!AE2)</f>
        <v>0</v>
      </c>
      <c r="I9" s="36"/>
      <c r="J9" s="39">
        <f>+H9*0.93</f>
        <v>0</v>
      </c>
      <c r="K9" s="36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5.75" thickBot="1" x14ac:dyDescent="0.3">
      <c r="B10" s="24"/>
      <c r="C10" s="9"/>
      <c r="D10" s="42"/>
      <c r="E10" s="41"/>
      <c r="F10" s="41"/>
      <c r="G10" s="9"/>
      <c r="H10" s="36"/>
      <c r="I10" s="36"/>
      <c r="J10" s="36"/>
      <c r="K10" s="3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5.75" thickBot="1" x14ac:dyDescent="0.3">
      <c r="A11">
        <v>3</v>
      </c>
      <c r="B11" s="45" t="s">
        <v>24</v>
      </c>
      <c r="C11" s="9"/>
      <c r="D11" s="40"/>
      <c r="E11" s="41"/>
      <c r="F11" s="43">
        <f>+SUM(Calculos!$L$7:$L$34)</f>
        <v>0</v>
      </c>
      <c r="G11" s="9"/>
      <c r="H11" s="39">
        <f>IF(D11=0,0,+Calculos!O2)</f>
        <v>0</v>
      </c>
      <c r="I11" s="36"/>
      <c r="J11" s="39">
        <f>+H11*0.93</f>
        <v>0</v>
      </c>
      <c r="K11" s="3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5.75" thickBot="1" x14ac:dyDescent="0.3">
      <c r="B12" s="24"/>
      <c r="C12" s="9"/>
      <c r="D12" s="42"/>
      <c r="E12" s="41"/>
      <c r="F12" s="41"/>
      <c r="G12" s="9"/>
      <c r="H12" s="36"/>
      <c r="I12" s="36"/>
      <c r="J12" s="36"/>
      <c r="K12" s="3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5.75" thickBot="1" x14ac:dyDescent="0.3">
      <c r="A13">
        <v>6</v>
      </c>
      <c r="B13" s="45" t="s">
        <v>28</v>
      </c>
      <c r="C13" s="9"/>
      <c r="D13" s="40"/>
      <c r="E13" s="41"/>
      <c r="F13" s="43">
        <f>+SUM(Calculos!$AR$7:$AR$34)</f>
        <v>0</v>
      </c>
      <c r="G13" s="9"/>
      <c r="H13" s="39">
        <f>IF(D13=0,0,+Calculos!AU2)</f>
        <v>0</v>
      </c>
      <c r="I13" s="36"/>
      <c r="J13" s="39">
        <f>+H13*0.93</f>
        <v>0</v>
      </c>
      <c r="K13" s="36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5.75" thickBot="1" x14ac:dyDescent="0.3">
      <c r="B14" s="24"/>
      <c r="C14" s="9"/>
      <c r="D14" s="42"/>
      <c r="E14" s="41"/>
      <c r="F14" s="41"/>
      <c r="G14" s="9"/>
      <c r="H14" s="36"/>
      <c r="I14" s="36"/>
      <c r="J14" s="36"/>
      <c r="K14" s="36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5.75" thickBot="1" x14ac:dyDescent="0.3">
      <c r="A15">
        <v>7</v>
      </c>
      <c r="B15" s="45" t="s">
        <v>29</v>
      </c>
      <c r="C15" s="9"/>
      <c r="D15" s="40"/>
      <c r="E15" s="41"/>
      <c r="F15" s="43">
        <f>+SUM(Calculos!$AZ$7:$AZ$34)</f>
        <v>0</v>
      </c>
      <c r="G15" s="9"/>
      <c r="H15" s="39">
        <f>IF(D15=0,0,+Calculos!BC2)</f>
        <v>0</v>
      </c>
      <c r="I15" s="36"/>
      <c r="J15" s="39">
        <f>+H15*0.93</f>
        <v>0</v>
      </c>
      <c r="K15" s="3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5.75" thickBot="1" x14ac:dyDescent="0.3">
      <c r="B16" s="24"/>
      <c r="C16" s="9"/>
      <c r="D16" s="42"/>
      <c r="E16" s="41"/>
      <c r="F16" s="41"/>
      <c r="G16" s="9"/>
      <c r="H16" s="36"/>
      <c r="I16" s="36"/>
      <c r="J16" s="36"/>
      <c r="K16" s="3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5.75" thickBot="1" x14ac:dyDescent="0.3">
      <c r="A17">
        <v>16</v>
      </c>
      <c r="B17" s="45" t="s">
        <v>34</v>
      </c>
      <c r="C17" s="9"/>
      <c r="D17" s="40"/>
      <c r="E17" s="41"/>
      <c r="F17" s="43">
        <f>+SUM(Calculos!$CV$7:$CV$33)</f>
        <v>0</v>
      </c>
      <c r="G17" s="9"/>
      <c r="H17" s="39">
        <f>IF(D17=0,0,+Calculos!CY2)</f>
        <v>0</v>
      </c>
      <c r="I17" s="36"/>
      <c r="J17" s="39">
        <f>+H17*0.93</f>
        <v>0</v>
      </c>
      <c r="K17" s="3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5.75" thickBot="1" x14ac:dyDescent="0.3">
      <c r="B18" s="24"/>
      <c r="C18" s="9"/>
      <c r="D18" s="42"/>
      <c r="E18" s="41"/>
      <c r="F18" s="41"/>
      <c r="G18" s="9"/>
      <c r="H18" s="36"/>
      <c r="I18" s="36"/>
      <c r="J18" s="36"/>
      <c r="K18" s="3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5.75" thickBot="1" x14ac:dyDescent="0.3">
      <c r="A19">
        <v>17</v>
      </c>
      <c r="B19" s="45" t="s">
        <v>35</v>
      </c>
      <c r="C19" s="9"/>
      <c r="D19" s="40"/>
      <c r="E19" s="41"/>
      <c r="F19" s="43">
        <f>+SUM(Calculos!$DT$7:$DT$33)</f>
        <v>0</v>
      </c>
      <c r="G19" s="9"/>
      <c r="H19" s="39">
        <f>IF(D19=0,0,+Calculos!DW2)</f>
        <v>0</v>
      </c>
      <c r="I19" s="36"/>
      <c r="J19" s="39">
        <f>+H19*0.93</f>
        <v>0</v>
      </c>
      <c r="K19" s="3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5.75" thickBot="1" x14ac:dyDescent="0.3">
      <c r="B20" s="24"/>
      <c r="C20" s="9"/>
      <c r="D20" s="42"/>
      <c r="E20" s="41"/>
      <c r="F20" s="41"/>
      <c r="G20" s="9"/>
      <c r="H20" s="36"/>
      <c r="I20" s="36"/>
      <c r="J20" s="36"/>
      <c r="K20" s="3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5.75" thickBot="1" x14ac:dyDescent="0.3">
      <c r="A21">
        <v>18</v>
      </c>
      <c r="B21" s="45" t="s">
        <v>36</v>
      </c>
      <c r="C21" s="9"/>
      <c r="D21" s="40"/>
      <c r="E21" s="41"/>
      <c r="F21" s="43">
        <f>+SUM(Calculos!EB7:EB34)</f>
        <v>0</v>
      </c>
      <c r="G21" s="9"/>
      <c r="H21" s="39">
        <f>IF(D21=0,0,+Calculos!EE2)</f>
        <v>0</v>
      </c>
      <c r="I21" s="36"/>
      <c r="J21" s="39">
        <f>+H21*0.93</f>
        <v>0</v>
      </c>
      <c r="K21" s="3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5.75" thickBot="1" x14ac:dyDescent="0.3">
      <c r="B22" s="24"/>
      <c r="C22" s="9"/>
      <c r="D22" s="42"/>
      <c r="E22" s="41"/>
      <c r="F22" s="41"/>
      <c r="G22" s="9"/>
      <c r="H22" s="36"/>
      <c r="I22" s="36"/>
      <c r="J22" s="36"/>
      <c r="K22" s="3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5.75" thickBot="1" x14ac:dyDescent="0.3">
      <c r="A23">
        <f>+A21+1</f>
        <v>19</v>
      </c>
      <c r="B23" s="45" t="s">
        <v>38</v>
      </c>
      <c r="C23" s="9"/>
      <c r="D23" s="40"/>
      <c r="E23" s="41"/>
      <c r="F23" s="43">
        <f>+SUM(Calculos!ER7:ER34)</f>
        <v>0</v>
      </c>
      <c r="G23" s="9"/>
      <c r="H23" s="39">
        <f>IF(D23=0,0,+Calculos!EU2)</f>
        <v>0</v>
      </c>
      <c r="I23" s="36"/>
      <c r="J23" s="39">
        <f>+H23*0.93</f>
        <v>0</v>
      </c>
      <c r="K23" s="3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5.75" thickBot="1" x14ac:dyDescent="0.3">
      <c r="D24" s="4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5.75" thickBot="1" x14ac:dyDescent="0.3">
      <c r="A25">
        <f>+A23+1</f>
        <v>20</v>
      </c>
      <c r="B25" s="45" t="s">
        <v>39</v>
      </c>
      <c r="C25" s="9"/>
      <c r="D25" s="40"/>
      <c r="E25" s="41"/>
      <c r="F25" s="43">
        <f>+SUM(Calculos!EZ7:EZ24)</f>
        <v>0</v>
      </c>
      <c r="G25" s="9"/>
      <c r="H25" s="39">
        <f>IF(D25=0,0,+Calculos!FC2)</f>
        <v>0</v>
      </c>
      <c r="I25" s="36"/>
      <c r="J25" s="39">
        <f>+H25*0.93</f>
        <v>0</v>
      </c>
      <c r="K25" s="3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5.75" thickBot="1" x14ac:dyDescent="0.3">
      <c r="B26" s="24"/>
      <c r="C26" s="9"/>
      <c r="D26" s="42"/>
      <c r="E26" s="41"/>
      <c r="F26" s="41"/>
      <c r="G26" s="9"/>
      <c r="H26" s="36"/>
      <c r="I26" s="36"/>
      <c r="J26" s="36"/>
      <c r="K26" s="3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.75" thickBot="1" x14ac:dyDescent="0.3">
      <c r="A27">
        <v>21</v>
      </c>
      <c r="B27" s="45" t="s">
        <v>41</v>
      </c>
      <c r="C27" s="9"/>
      <c r="D27" s="40"/>
      <c r="E27" s="41"/>
      <c r="F27" s="43">
        <f>SUM(Calculos!$T$7:$T$34)</f>
        <v>0</v>
      </c>
      <c r="G27" s="9"/>
      <c r="H27" s="39">
        <f>IF(D27=0,0,+Calculos!W2)</f>
        <v>0</v>
      </c>
      <c r="I27" s="36"/>
      <c r="J27" s="39">
        <f>+H27*0.93</f>
        <v>0</v>
      </c>
      <c r="K27" s="3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5.75" thickBot="1" x14ac:dyDescent="0.3">
      <c r="K28" s="3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.75" customHeight="1" thickBot="1" x14ac:dyDescent="0.3">
      <c r="A29">
        <v>1</v>
      </c>
      <c r="B29" s="35" t="s">
        <v>42</v>
      </c>
      <c r="C29" s="9"/>
      <c r="D29" s="40"/>
      <c r="E29" s="41"/>
      <c r="F29" s="43">
        <f>SUM(Calculos!$BX$7:$BX$34)</f>
        <v>0</v>
      </c>
      <c r="G29" s="9"/>
      <c r="H29" s="39">
        <f>IF(D29=0,0,+Calculos!CA2)</f>
        <v>0</v>
      </c>
      <c r="I29" s="36"/>
      <c r="J29" s="39">
        <f>+H29*0.93</f>
        <v>0</v>
      </c>
      <c r="K29" s="3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5.75" thickBot="1" x14ac:dyDescent="0.3">
      <c r="B30" s="24"/>
      <c r="C30" s="9"/>
      <c r="D30" s="42"/>
      <c r="E30" s="41"/>
      <c r="F30" s="41"/>
      <c r="G30" s="9"/>
      <c r="H30" s="36"/>
      <c r="I30" s="36"/>
      <c r="J30" s="36"/>
      <c r="K30" s="3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.75" thickBot="1" x14ac:dyDescent="0.3">
      <c r="A31">
        <v>2</v>
      </c>
      <c r="B31" s="35" t="s">
        <v>45</v>
      </c>
      <c r="C31" s="9"/>
      <c r="D31" s="40"/>
      <c r="E31" s="41"/>
      <c r="F31" s="43">
        <f>SUM(Calculos!$EJ$7:$EJ$34)</f>
        <v>0</v>
      </c>
      <c r="G31" s="9"/>
      <c r="H31" s="39">
        <f>IF(D31=0,0,+Calculos!EM2)</f>
        <v>0</v>
      </c>
      <c r="I31" s="36"/>
      <c r="J31" s="39">
        <f>+H31*0.93</f>
        <v>0</v>
      </c>
      <c r="K31" s="3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.75" thickBot="1" x14ac:dyDescent="0.3">
      <c r="B32" s="24"/>
      <c r="C32" s="9"/>
      <c r="D32" s="42"/>
      <c r="E32" s="41"/>
      <c r="F32" s="41"/>
      <c r="G32" s="9"/>
      <c r="H32" s="36"/>
      <c r="I32" s="36"/>
      <c r="J32" s="36"/>
      <c r="K32" s="3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5.75" thickBot="1" x14ac:dyDescent="0.3">
      <c r="A33">
        <v>3</v>
      </c>
      <c r="B33" s="35" t="s">
        <v>46</v>
      </c>
      <c r="C33" s="9"/>
      <c r="D33" s="40"/>
      <c r="E33" s="41"/>
      <c r="F33" s="43">
        <f>SUM(Calculos!$CF$7:$CF$34)</f>
        <v>0</v>
      </c>
      <c r="G33" s="9"/>
      <c r="H33" s="39">
        <f>IF(D33=0,0,+Calculos!CI2)</f>
        <v>0</v>
      </c>
      <c r="I33" s="36"/>
      <c r="J33" s="39">
        <f>+H33*0.93</f>
        <v>0</v>
      </c>
      <c r="K33" s="3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5.75" thickBot="1" x14ac:dyDescent="0.3">
      <c r="B34" s="24"/>
      <c r="C34" s="9"/>
      <c r="D34" s="42"/>
      <c r="E34" s="41"/>
      <c r="F34" s="41"/>
      <c r="G34" s="9"/>
      <c r="H34" s="36"/>
      <c r="I34" s="36"/>
      <c r="J34" s="36"/>
      <c r="K34" s="3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.75" thickBot="1" x14ac:dyDescent="0.3">
      <c r="A35">
        <v>4</v>
      </c>
      <c r="B35" s="35" t="s">
        <v>48</v>
      </c>
      <c r="C35" s="9"/>
      <c r="D35" s="40"/>
      <c r="E35" s="41"/>
      <c r="F35" s="43">
        <f>SUM(Calculos!FH7:FH32)</f>
        <v>0</v>
      </c>
      <c r="G35" s="9"/>
      <c r="H35" s="39">
        <f>IF(D35=0,0,+Calculos!FK2)</f>
        <v>0</v>
      </c>
      <c r="I35" s="36"/>
      <c r="J35" s="39">
        <f>+H35*0.93</f>
        <v>0</v>
      </c>
      <c r="K35" s="3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5.75" thickBot="1" x14ac:dyDescent="0.3">
      <c r="B36" s="24"/>
      <c r="C36" s="9"/>
      <c r="D36" s="42"/>
      <c r="E36" s="41"/>
      <c r="F36" s="41"/>
      <c r="G36" s="9"/>
      <c r="H36" s="36"/>
      <c r="I36" s="36"/>
      <c r="J36" s="36"/>
      <c r="K36" s="36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5.75" thickBot="1" x14ac:dyDescent="0.3">
      <c r="A37">
        <v>5</v>
      </c>
      <c r="B37" s="35" t="s">
        <v>47</v>
      </c>
      <c r="C37" s="9"/>
      <c r="D37" s="40"/>
      <c r="E37" s="41"/>
      <c r="F37" s="43">
        <f>SUM(Calculos!BP7:BP34)</f>
        <v>0</v>
      </c>
      <c r="G37" s="9"/>
      <c r="H37" s="39">
        <f>IF(D37=0,0,+Calculos!BS2)</f>
        <v>0</v>
      </c>
      <c r="I37" s="36"/>
      <c r="J37" s="39">
        <f>+H37*0.93</f>
        <v>0</v>
      </c>
      <c r="K37" s="36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5.75" thickBot="1" x14ac:dyDescent="0.3">
      <c r="B38" s="24"/>
      <c r="C38" s="9"/>
      <c r="D38" s="42"/>
      <c r="E38" s="41"/>
      <c r="F38" s="41"/>
      <c r="G38" s="9"/>
      <c r="H38" s="36"/>
      <c r="I38" s="36"/>
      <c r="J38" s="36"/>
      <c r="K38" s="36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5.75" thickBot="1" x14ac:dyDescent="0.3">
      <c r="A39">
        <v>6</v>
      </c>
      <c r="B39" s="35" t="s">
        <v>49</v>
      </c>
      <c r="C39" s="9"/>
      <c r="D39" s="40"/>
      <c r="E39" s="41"/>
      <c r="F39" s="43">
        <f>+SUM(Calculos!DD7:DD58)</f>
        <v>0</v>
      </c>
      <c r="G39" s="9"/>
      <c r="H39" s="39">
        <f>IF(D39=0,0,+Calculos!DG2)</f>
        <v>0</v>
      </c>
      <c r="I39" s="36"/>
      <c r="J39" s="39">
        <f>+H39*0.93</f>
        <v>0</v>
      </c>
      <c r="K39" s="36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5.75" thickBot="1" x14ac:dyDescent="0.3">
      <c r="B40" s="24"/>
      <c r="C40" s="9"/>
      <c r="D40" s="42"/>
      <c r="E40" s="41"/>
      <c r="F40" s="41"/>
      <c r="G40" s="9"/>
      <c r="H40" s="36"/>
      <c r="I40" s="36"/>
      <c r="J40" s="36"/>
      <c r="K40" s="36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9.5" thickBot="1" x14ac:dyDescent="0.35">
      <c r="A41">
        <v>7</v>
      </c>
      <c r="B41" s="35" t="s">
        <v>50</v>
      </c>
      <c r="C41" s="9"/>
      <c r="D41" s="40"/>
      <c r="E41" s="41"/>
      <c r="F41" s="43">
        <f>+SUM(Calculos!$AJ$7:$AJ$34)</f>
        <v>0</v>
      </c>
      <c r="G41" s="9"/>
      <c r="H41" s="39">
        <f>IF(D41=0,0,+Calculos!AM2)</f>
        <v>0</v>
      </c>
      <c r="I41" s="36"/>
      <c r="J41" s="39">
        <f>+H41*0.93</f>
        <v>0</v>
      </c>
      <c r="K41" s="5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5.75" thickBot="1" x14ac:dyDescent="0.3">
      <c r="B42" s="9"/>
      <c r="C42" s="9"/>
      <c r="D42" s="9"/>
      <c r="E42" s="9"/>
      <c r="F42" s="9"/>
      <c r="G42" s="9"/>
      <c r="H42" s="9"/>
      <c r="I42" s="9"/>
      <c r="J42" s="9"/>
      <c r="K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21.75" thickBot="1" x14ac:dyDescent="0.35">
      <c r="B43" s="33" t="s">
        <v>20</v>
      </c>
      <c r="C43" s="9"/>
      <c r="D43" s="44">
        <f>+D9+D13+D29+D33+D27+D11+D15+D17+D19+D21+D23+D25+D31+D37+D35+D39+D41</f>
        <v>0</v>
      </c>
      <c r="E43" s="41"/>
      <c r="F43" s="44">
        <f>+F9+F13+F29+F33+F27+F11+F15+F17+F19+F21+F23+F25+F31+F37+F35+F39+F41</f>
        <v>0</v>
      </c>
      <c r="G43" s="9"/>
      <c r="H43" s="46">
        <f>IF(D43=0,0,(+((D9*H9)+(D13*H13)+(D29*H29)+(D33*H33)+(D27*H27)+(D11*H11)+(D15*H15)+(D17*H17)+(D19*H19)+(D21*H21)+(D23*H23)+(D25*H25)+(D31*H31)+(D37*H37)+(D35*H35)+(D39*H39)+(D41*H41))/D43))</f>
        <v>0</v>
      </c>
      <c r="I43" s="50"/>
      <c r="J43" s="46">
        <f>IF(D43=0,0,(+(D9*J9)+(D11*J11)+(D13*J13)+(D29*J29)+(D33*J33)+(D27*J27)+(D15*J15)+(D17*J17)+(D19*J19)+(D21*J21)+(D23*J23)+(D25*J25)+(D31*J31)+(D37*J37)+(D35*J35)+(D39*J39)+(D41*J41))/D43)</f>
        <v>0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x14ac:dyDescent="0.25"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x14ac:dyDescent="0.25"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x14ac:dyDescent="0.25">
      <c r="M46" s="9"/>
      <c r="N46" s="9"/>
    </row>
    <row r="47" spans="1:29" x14ac:dyDescent="0.25">
      <c r="M47" s="9"/>
      <c r="N47" s="9"/>
    </row>
    <row r="48" spans="1:29" x14ac:dyDescent="0.25">
      <c r="M48" s="9"/>
      <c r="N48" s="9"/>
    </row>
    <row r="49" spans="13:14" x14ac:dyDescent="0.25">
      <c r="M49" s="9"/>
      <c r="N49" s="9"/>
    </row>
    <row r="50" spans="13:14" x14ac:dyDescent="0.25">
      <c r="M50" s="9"/>
      <c r="N50" s="9"/>
    </row>
    <row r="51" spans="13:14" x14ac:dyDescent="0.25">
      <c r="M51" s="9"/>
      <c r="N51" s="9"/>
    </row>
    <row r="52" spans="13:14" x14ac:dyDescent="0.25">
      <c r="M52" s="9"/>
      <c r="N52" s="9"/>
    </row>
    <row r="53" spans="13:14" x14ac:dyDescent="0.25">
      <c r="M53" s="9"/>
      <c r="N53" s="9"/>
    </row>
    <row r="54" spans="13:14" x14ac:dyDescent="0.25">
      <c r="M54" s="9"/>
      <c r="N54" s="9"/>
    </row>
    <row r="55" spans="13:14" x14ac:dyDescent="0.25">
      <c r="M55" s="9"/>
      <c r="N55" s="9"/>
    </row>
    <row r="56" spans="13:14" x14ac:dyDescent="0.25">
      <c r="M56" s="9"/>
      <c r="N56" s="9"/>
    </row>
    <row r="57" spans="13:14" x14ac:dyDescent="0.25">
      <c r="M57" s="9"/>
      <c r="N57" s="9"/>
    </row>
    <row r="58" spans="13:14" x14ac:dyDescent="0.25">
      <c r="M58" s="9"/>
      <c r="N58" s="9"/>
    </row>
    <row r="59" spans="13:14" x14ac:dyDescent="0.25">
      <c r="M59" s="9"/>
      <c r="N59" s="9"/>
    </row>
    <row r="60" spans="13:14" x14ac:dyDescent="0.25">
      <c r="M60" s="9"/>
      <c r="N60" s="9"/>
    </row>
    <row r="61" spans="13:14" x14ac:dyDescent="0.25">
      <c r="M61" s="9"/>
      <c r="N61" s="9"/>
    </row>
    <row r="62" spans="13:14" x14ac:dyDescent="0.25">
      <c r="M62" s="9"/>
      <c r="N62" s="9"/>
    </row>
    <row r="63" spans="13:14" x14ac:dyDescent="0.25">
      <c r="M63" s="9"/>
      <c r="N63" s="9"/>
    </row>
    <row r="64" spans="13:14" x14ac:dyDescent="0.25">
      <c r="M64" s="9"/>
      <c r="N64" s="9"/>
    </row>
    <row r="65" spans="13:14" x14ac:dyDescent="0.25">
      <c r="M65" s="9"/>
      <c r="N65" s="9"/>
    </row>
    <row r="66" spans="13:14" x14ac:dyDescent="0.25">
      <c r="M66" s="9"/>
      <c r="N66" s="9"/>
    </row>
    <row r="67" spans="13:14" x14ac:dyDescent="0.25">
      <c r="M67" s="9"/>
      <c r="N67" s="9"/>
    </row>
    <row r="68" spans="13:14" x14ac:dyDescent="0.25">
      <c r="M68" s="9"/>
      <c r="N68" s="9"/>
    </row>
    <row r="69" spans="13:14" x14ac:dyDescent="0.25">
      <c r="M69" s="9"/>
      <c r="N69" s="9"/>
    </row>
    <row r="70" spans="13:14" x14ac:dyDescent="0.25">
      <c r="M70" s="9"/>
      <c r="N70" s="9"/>
    </row>
    <row r="71" spans="13:14" x14ac:dyDescent="0.25">
      <c r="M71" s="9"/>
      <c r="N71" s="9"/>
    </row>
    <row r="72" spans="13:14" x14ac:dyDescent="0.25">
      <c r="M72" s="9"/>
      <c r="N72" s="9"/>
    </row>
    <row r="73" spans="13:14" x14ac:dyDescent="0.25">
      <c r="M73" s="9"/>
      <c r="N73" s="9"/>
    </row>
    <row r="74" spans="13:14" x14ac:dyDescent="0.25">
      <c r="M74" s="9"/>
      <c r="N74" s="9"/>
    </row>
    <row r="75" spans="13:14" x14ac:dyDescent="0.25">
      <c r="M75" s="9"/>
      <c r="N75" s="9"/>
    </row>
    <row r="76" spans="13:14" x14ac:dyDescent="0.25">
      <c r="M76" s="9"/>
      <c r="N76" s="9"/>
    </row>
    <row r="77" spans="13:14" x14ac:dyDescent="0.25">
      <c r="M77" s="9"/>
      <c r="N77" s="9"/>
    </row>
    <row r="78" spans="13:14" x14ac:dyDescent="0.25">
      <c r="M78" s="9"/>
      <c r="N78" s="9"/>
    </row>
    <row r="79" spans="13:14" x14ac:dyDescent="0.25">
      <c r="M79" s="9"/>
      <c r="N79" s="9"/>
    </row>
    <row r="80" spans="13:14" x14ac:dyDescent="0.25">
      <c r="M80" s="9"/>
      <c r="N80" s="9"/>
    </row>
    <row r="81" spans="2:14" x14ac:dyDescent="0.25">
      <c r="M81" s="9"/>
      <c r="N81" s="9"/>
    </row>
    <row r="82" spans="2:14" x14ac:dyDescent="0.25">
      <c r="M82" s="9"/>
      <c r="N82" s="9"/>
    </row>
    <row r="83" spans="2:14" x14ac:dyDescent="0.25">
      <c r="M83" s="9"/>
      <c r="N83" s="9"/>
    </row>
    <row r="84" spans="2:14" x14ac:dyDescent="0.25">
      <c r="M84" s="9"/>
      <c r="N84" s="9"/>
    </row>
    <row r="85" spans="2:14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M85" s="9"/>
      <c r="N85" s="9"/>
    </row>
    <row r="86" spans="2:14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M86" s="9"/>
      <c r="N86" s="9"/>
    </row>
    <row r="87" spans="2:14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M87" s="9"/>
      <c r="N87" s="9"/>
    </row>
    <row r="88" spans="2:14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M88" s="9"/>
      <c r="N88" s="9"/>
    </row>
    <row r="89" spans="2:14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M89" s="9"/>
      <c r="N89" s="9"/>
    </row>
    <row r="90" spans="2:14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M90" s="9"/>
      <c r="N90" s="9"/>
    </row>
    <row r="91" spans="2:14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M91" s="9"/>
      <c r="N91" s="9"/>
    </row>
    <row r="92" spans="2:14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M92" s="9"/>
      <c r="N92" s="9"/>
    </row>
    <row r="93" spans="2:14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M93" s="9"/>
      <c r="N93" s="9"/>
    </row>
    <row r="94" spans="2:14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M94" s="9"/>
      <c r="N94" s="9"/>
    </row>
    <row r="95" spans="2:14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M95" s="9"/>
      <c r="N95" s="9"/>
    </row>
    <row r="96" spans="2:14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M96" s="9"/>
      <c r="N96" s="9"/>
    </row>
    <row r="97" spans="2:14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M97" s="9"/>
      <c r="N97" s="9"/>
    </row>
    <row r="98" spans="2:14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M98" s="9"/>
      <c r="N98" s="9"/>
    </row>
    <row r="99" spans="2:14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M99" s="9"/>
      <c r="N99" s="9"/>
    </row>
    <row r="100" spans="2:14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M100" s="9"/>
      <c r="N100" s="9"/>
    </row>
    <row r="101" spans="2:14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M101" s="9"/>
      <c r="N101" s="9"/>
    </row>
    <row r="102" spans="2:14" x14ac:dyDescent="0.25">
      <c r="B102" s="9"/>
      <c r="C102" s="9"/>
      <c r="D102" s="9"/>
      <c r="E102" s="9"/>
      <c r="F102" s="9"/>
      <c r="G102" s="9"/>
      <c r="H102" s="9"/>
      <c r="I102" s="9"/>
      <c r="J102" s="9"/>
      <c r="K102" s="9"/>
      <c r="M102" s="9"/>
      <c r="N102" s="9"/>
    </row>
    <row r="103" spans="2:14" x14ac:dyDescent="0.25">
      <c r="B103" s="9"/>
      <c r="C103" s="9"/>
      <c r="D103" s="9"/>
      <c r="E103" s="9"/>
      <c r="F103" s="9"/>
      <c r="G103" s="9"/>
      <c r="H103" s="9"/>
      <c r="I103" s="9"/>
      <c r="J103" s="9"/>
      <c r="K103" s="9"/>
      <c r="M103" s="9"/>
      <c r="N103" s="9"/>
    </row>
    <row r="104" spans="2:14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M104" s="9"/>
      <c r="N104" s="9"/>
    </row>
  </sheetData>
  <sheetProtection algorithmName="SHA-512" hashValue="Fc35+Ggji55FW6aj9yBVXxiyOLehvahHlNSAebPs0qr6SpMIvBmx20vWsl+zDqduoYTAuwmW+GgBcJPmoA1Jsg==" saltValue="51zIBElqVysyU/iBlbKWlA==" spinCount="100000" sheet="1" objects="1" selectLockedCells="1"/>
  <mergeCells count="7">
    <mergeCell ref="A1:K1"/>
    <mergeCell ref="A3:A4"/>
    <mergeCell ref="D3:D4"/>
    <mergeCell ref="B3:B4"/>
    <mergeCell ref="H3:H4"/>
    <mergeCell ref="J3:J4"/>
    <mergeCell ref="F3:F4"/>
  </mergeCells>
  <pageMargins left="0.25" right="0.25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40"/>
  <sheetViews>
    <sheetView showGridLines="0" view="pageBreakPreview" zoomScale="70" zoomScaleNormal="70" zoomScaleSheetLayoutView="70" workbookViewId="0">
      <selection activeCell="E5" sqref="E5"/>
    </sheetView>
  </sheetViews>
  <sheetFormatPr baseColWidth="10" defaultColWidth="11.42578125" defaultRowHeight="15" x14ac:dyDescent="0.25"/>
  <cols>
    <col min="1" max="1" width="51.85546875" customWidth="1"/>
    <col min="2" max="2" width="2.85546875" customWidth="1"/>
    <col min="3" max="3" width="21.28515625" customWidth="1"/>
    <col min="4" max="4" width="3.7109375" customWidth="1"/>
    <col min="5" max="5" width="18.28515625" customWidth="1"/>
    <col min="6" max="6" width="3.42578125" customWidth="1"/>
    <col min="7" max="7" width="21.42578125" customWidth="1"/>
    <col min="8" max="8" width="4" customWidth="1"/>
    <col min="9" max="9" width="29.140625" customWidth="1"/>
  </cols>
  <sheetData>
    <row r="1" spans="1:9" ht="42.75" customHeight="1" thickBot="1" x14ac:dyDescent="0.3">
      <c r="A1" s="91" t="s">
        <v>15</v>
      </c>
      <c r="B1" s="92"/>
      <c r="C1" s="92"/>
      <c r="D1" s="92"/>
      <c r="E1" s="92"/>
      <c r="F1" s="92"/>
      <c r="G1" s="92"/>
      <c r="H1" s="92"/>
      <c r="I1" s="93"/>
    </row>
    <row r="2" spans="1:9" x14ac:dyDescent="0.25">
      <c r="A2" s="9"/>
      <c r="B2" s="9"/>
      <c r="C2" s="28"/>
      <c r="D2" s="28"/>
      <c r="E2" s="28"/>
      <c r="F2" s="28"/>
      <c r="G2" s="28"/>
      <c r="H2" s="28"/>
      <c r="I2" s="95" t="s">
        <v>19</v>
      </c>
    </row>
    <row r="3" spans="1:9" x14ac:dyDescent="0.25">
      <c r="A3" s="9"/>
      <c r="B3" s="15"/>
      <c r="C3" s="29" t="s">
        <v>14</v>
      </c>
      <c r="D3" s="30"/>
      <c r="E3" s="29" t="s">
        <v>16</v>
      </c>
      <c r="F3" s="94" t="s">
        <v>17</v>
      </c>
      <c r="G3" s="94"/>
      <c r="H3" s="94"/>
      <c r="I3" s="90"/>
    </row>
    <row r="4" spans="1:9" x14ac:dyDescent="0.25">
      <c r="A4" s="9"/>
      <c r="B4" s="15"/>
      <c r="C4" s="31"/>
      <c r="D4" s="31"/>
      <c r="E4" s="31"/>
      <c r="F4" s="31"/>
      <c r="G4" s="31"/>
      <c r="H4" s="32"/>
      <c r="I4" s="96"/>
    </row>
    <row r="5" spans="1:9" x14ac:dyDescent="0.25">
      <c r="A5" s="25" t="str">
        <f>IF(Calculos!FM7&gt;0,Calculos!F7,IF(Calculos!FN7,Calculos!F7,""))</f>
        <v/>
      </c>
      <c r="B5" s="16"/>
      <c r="C5" s="17">
        <f>+Calculos!FM7</f>
        <v>0</v>
      </c>
      <c r="D5" s="18"/>
      <c r="E5" s="17">
        <f>+Calculos!FN7</f>
        <v>0</v>
      </c>
      <c r="F5" s="16"/>
      <c r="G5" s="19">
        <f t="shared" ref="G5:G23" si="0">+C5+E5</f>
        <v>0</v>
      </c>
      <c r="H5" s="19"/>
      <c r="I5" s="47" t="str">
        <f>+Calculos!FP7</f>
        <v/>
      </c>
    </row>
    <row r="6" spans="1:9" x14ac:dyDescent="0.25">
      <c r="A6" s="25" t="str">
        <f>IF(Calculos!FM8&gt;0,Calculos!F8,IF(Calculos!FN8,Calculos!F8,""))</f>
        <v/>
      </c>
      <c r="B6" s="20"/>
      <c r="C6" s="21">
        <f>+Calculos!FM8</f>
        <v>0</v>
      </c>
      <c r="D6" s="22"/>
      <c r="E6" s="21">
        <f>+Calculos!FN8</f>
        <v>0</v>
      </c>
      <c r="F6" s="20"/>
      <c r="G6" s="23">
        <f t="shared" si="0"/>
        <v>0</v>
      </c>
      <c r="H6" s="23"/>
      <c r="I6" s="48" t="str">
        <f>+Calculos!FP8</f>
        <v/>
      </c>
    </row>
    <row r="7" spans="1:9" x14ac:dyDescent="0.25">
      <c r="A7" s="25" t="str">
        <f>IF(Calculos!FM9&gt;0,Calculos!F9,IF(Calculos!FN9,Calculos!F9,""))</f>
        <v/>
      </c>
      <c r="B7" s="16"/>
      <c r="C7" s="17">
        <f>+Calculos!FM9</f>
        <v>0</v>
      </c>
      <c r="D7" s="18"/>
      <c r="E7" s="17">
        <f>+Calculos!FN9</f>
        <v>0</v>
      </c>
      <c r="F7" s="16"/>
      <c r="G7" s="19">
        <f t="shared" si="0"/>
        <v>0</v>
      </c>
      <c r="H7" s="19"/>
      <c r="I7" s="47" t="str">
        <f>+Calculos!FP9</f>
        <v/>
      </c>
    </row>
    <row r="8" spans="1:9" x14ac:dyDescent="0.25">
      <c r="A8" s="25" t="str">
        <f>IF(Calculos!FM10&gt;0,Calculos!F10,IF(Calculos!FN10,Calculos!F10,""))</f>
        <v/>
      </c>
      <c r="B8" s="20"/>
      <c r="C8" s="21">
        <f>+Calculos!FM10</f>
        <v>0</v>
      </c>
      <c r="D8" s="22"/>
      <c r="E8" s="21">
        <f>+Calculos!FN10</f>
        <v>0</v>
      </c>
      <c r="F8" s="20"/>
      <c r="G8" s="23">
        <f t="shared" si="0"/>
        <v>0</v>
      </c>
      <c r="H8" s="23"/>
      <c r="I8" s="48" t="str">
        <f>+Calculos!FP10</f>
        <v/>
      </c>
    </row>
    <row r="9" spans="1:9" x14ac:dyDescent="0.25">
      <c r="A9" s="25" t="str">
        <f>IF(Calculos!FM11&gt;0,Calculos!F11,IF(Calculos!FN11,Calculos!F11,""))</f>
        <v/>
      </c>
      <c r="B9" s="16"/>
      <c r="C9" s="17">
        <f>+Calculos!FM11</f>
        <v>0</v>
      </c>
      <c r="D9" s="18"/>
      <c r="E9" s="17">
        <f>+Calculos!FN11</f>
        <v>0</v>
      </c>
      <c r="F9" s="16"/>
      <c r="G9" s="19">
        <f t="shared" si="0"/>
        <v>0</v>
      </c>
      <c r="H9" s="19"/>
      <c r="I9" s="47" t="str">
        <f>+Calculos!FP11</f>
        <v/>
      </c>
    </row>
    <row r="10" spans="1:9" x14ac:dyDescent="0.25">
      <c r="A10" s="25" t="str">
        <f>IF(Calculos!FM12&gt;0,Calculos!F12,IF(Calculos!FN12,Calculos!F12,""))</f>
        <v/>
      </c>
      <c r="B10" s="20"/>
      <c r="C10" s="21">
        <f>+Calculos!FM12</f>
        <v>0</v>
      </c>
      <c r="D10" s="22"/>
      <c r="E10" s="21">
        <f>+Calculos!FN12</f>
        <v>0</v>
      </c>
      <c r="F10" s="20"/>
      <c r="G10" s="23">
        <f t="shared" si="0"/>
        <v>0</v>
      </c>
      <c r="H10" s="23"/>
      <c r="I10" s="48" t="str">
        <f>+Calculos!FP12</f>
        <v/>
      </c>
    </row>
    <row r="11" spans="1:9" x14ac:dyDescent="0.25">
      <c r="A11" s="25" t="str">
        <f>IF(Calculos!FM13&gt;0,Calculos!F13,IF(Calculos!FN13,Calculos!F13,""))</f>
        <v/>
      </c>
      <c r="B11" s="16"/>
      <c r="C11" s="17">
        <f>+Calculos!FM13</f>
        <v>0</v>
      </c>
      <c r="D11" s="18"/>
      <c r="E11" s="17">
        <f>+Calculos!FN13</f>
        <v>0</v>
      </c>
      <c r="F11" s="16"/>
      <c r="G11" s="19">
        <f t="shared" si="0"/>
        <v>0</v>
      </c>
      <c r="H11" s="19"/>
      <c r="I11" s="47" t="str">
        <f>+Calculos!FP13</f>
        <v/>
      </c>
    </row>
    <row r="12" spans="1:9" x14ac:dyDescent="0.25">
      <c r="A12" s="25" t="str">
        <f>IF(Calculos!FM14&gt;0,Calculos!F14,IF(Calculos!FN14,Calculos!F14,""))</f>
        <v/>
      </c>
      <c r="B12" s="20"/>
      <c r="C12" s="21">
        <f>+Calculos!FM14</f>
        <v>0</v>
      </c>
      <c r="D12" s="22"/>
      <c r="E12" s="21">
        <f>+Calculos!FN14</f>
        <v>0</v>
      </c>
      <c r="F12" s="20"/>
      <c r="G12" s="23">
        <f t="shared" si="0"/>
        <v>0</v>
      </c>
      <c r="H12" s="23"/>
      <c r="I12" s="48" t="str">
        <f>+Calculos!FP14</f>
        <v/>
      </c>
    </row>
    <row r="13" spans="1:9" x14ac:dyDescent="0.25">
      <c r="A13" s="25" t="str">
        <f>IF(Calculos!FM15&gt;0,Calculos!F15,IF(Calculos!FN15,Calculos!F15,""))</f>
        <v/>
      </c>
      <c r="B13" s="16"/>
      <c r="C13" s="17">
        <f>+Calculos!FM15</f>
        <v>0</v>
      </c>
      <c r="D13" s="18"/>
      <c r="E13" s="17">
        <f>+Calculos!FN15</f>
        <v>0</v>
      </c>
      <c r="F13" s="16"/>
      <c r="G13" s="19">
        <f t="shared" si="0"/>
        <v>0</v>
      </c>
      <c r="H13" s="19"/>
      <c r="I13" s="47" t="str">
        <f>+Calculos!FP15</f>
        <v/>
      </c>
    </row>
    <row r="14" spans="1:9" x14ac:dyDescent="0.25">
      <c r="A14" s="25" t="str">
        <f>IF(Calculos!FM16&gt;0,Calculos!F16,IF(Calculos!FN16,Calculos!F16,""))</f>
        <v/>
      </c>
      <c r="B14" s="20"/>
      <c r="C14" s="21">
        <f>+Calculos!FM16</f>
        <v>0</v>
      </c>
      <c r="D14" s="22"/>
      <c r="E14" s="21">
        <f>+Calculos!FN16</f>
        <v>0</v>
      </c>
      <c r="F14" s="20"/>
      <c r="G14" s="23">
        <f t="shared" si="0"/>
        <v>0</v>
      </c>
      <c r="H14" s="23"/>
      <c r="I14" s="48" t="str">
        <f>+Calculos!FP16</f>
        <v/>
      </c>
    </row>
    <row r="15" spans="1:9" x14ac:dyDescent="0.25">
      <c r="A15" s="25" t="str">
        <f>IF(Calculos!FM17&gt;0,Calculos!F17,IF(Calculos!FN17,Calculos!F17,""))</f>
        <v/>
      </c>
      <c r="B15" s="16"/>
      <c r="C15" s="17">
        <f>+Calculos!FM17</f>
        <v>0</v>
      </c>
      <c r="D15" s="18"/>
      <c r="E15" s="17">
        <f>+Calculos!FN17</f>
        <v>0</v>
      </c>
      <c r="F15" s="16"/>
      <c r="G15" s="19">
        <f t="shared" si="0"/>
        <v>0</v>
      </c>
      <c r="H15" s="19"/>
      <c r="I15" s="47" t="str">
        <f>+Calculos!FP17</f>
        <v/>
      </c>
    </row>
    <row r="16" spans="1:9" x14ac:dyDescent="0.25">
      <c r="A16" s="25" t="str">
        <f>IF(Calculos!FM18&gt;0,Calculos!F18,IF(Calculos!FN18,Calculos!F18,""))</f>
        <v/>
      </c>
      <c r="B16" s="20"/>
      <c r="C16" s="21">
        <f>+Calculos!FM18</f>
        <v>0</v>
      </c>
      <c r="D16" s="22"/>
      <c r="E16" s="21">
        <f>+Calculos!FN18</f>
        <v>0</v>
      </c>
      <c r="F16" s="20"/>
      <c r="G16" s="23">
        <f t="shared" si="0"/>
        <v>0</v>
      </c>
      <c r="H16" s="23"/>
      <c r="I16" s="48" t="str">
        <f>+Calculos!FP18</f>
        <v/>
      </c>
    </row>
    <row r="17" spans="1:9" x14ac:dyDescent="0.25">
      <c r="A17" s="25" t="str">
        <f>IF(Calculos!FM19&gt;0,Calculos!F19,IF(Calculos!FN19,Calculos!F19,""))</f>
        <v/>
      </c>
      <c r="B17" s="16"/>
      <c r="C17" s="17">
        <f>+Calculos!FM19</f>
        <v>0</v>
      </c>
      <c r="D17" s="18"/>
      <c r="E17" s="17">
        <f>+Calculos!FN19</f>
        <v>0</v>
      </c>
      <c r="F17" s="16"/>
      <c r="G17" s="19">
        <f t="shared" si="0"/>
        <v>0</v>
      </c>
      <c r="H17" s="19"/>
      <c r="I17" s="47" t="str">
        <f>+Calculos!FP19</f>
        <v/>
      </c>
    </row>
    <row r="18" spans="1:9" x14ac:dyDescent="0.25">
      <c r="A18" s="25" t="str">
        <f>IF(Calculos!FM20&gt;0,Calculos!F20,IF(Calculos!FN20,Calculos!F20,""))</f>
        <v/>
      </c>
      <c r="B18" s="20"/>
      <c r="C18" s="21">
        <f>+Calculos!FM20</f>
        <v>0</v>
      </c>
      <c r="D18" s="22"/>
      <c r="E18" s="21">
        <f>+Calculos!FN20</f>
        <v>0</v>
      </c>
      <c r="F18" s="20"/>
      <c r="G18" s="23">
        <f t="shared" si="0"/>
        <v>0</v>
      </c>
      <c r="H18" s="23"/>
      <c r="I18" s="48" t="str">
        <f>+Calculos!FP20</f>
        <v/>
      </c>
    </row>
    <row r="19" spans="1:9" x14ac:dyDescent="0.25">
      <c r="A19" s="25" t="str">
        <f>IF(Calculos!FM21&gt;0,Calculos!F21,IF(Calculos!FN21,Calculos!F21,""))</f>
        <v/>
      </c>
      <c r="B19" s="16"/>
      <c r="C19" s="17">
        <f>+Calculos!FM21</f>
        <v>0</v>
      </c>
      <c r="D19" s="18"/>
      <c r="E19" s="17">
        <f>+Calculos!FN21</f>
        <v>0</v>
      </c>
      <c r="F19" s="16"/>
      <c r="G19" s="19">
        <f t="shared" si="0"/>
        <v>0</v>
      </c>
      <c r="H19" s="19"/>
      <c r="I19" s="47" t="str">
        <f>+Calculos!FP21</f>
        <v/>
      </c>
    </row>
    <row r="20" spans="1:9" x14ac:dyDescent="0.25">
      <c r="A20" s="25" t="str">
        <f>IF(Calculos!FM22&gt;0,Calculos!F22,IF(Calculos!FN22,Calculos!F22,""))</f>
        <v/>
      </c>
      <c r="B20" s="20"/>
      <c r="C20" s="21">
        <f>+Calculos!FM22</f>
        <v>0</v>
      </c>
      <c r="D20" s="22"/>
      <c r="E20" s="21">
        <f>+Calculos!FN22</f>
        <v>0</v>
      </c>
      <c r="F20" s="20"/>
      <c r="G20" s="23">
        <f t="shared" si="0"/>
        <v>0</v>
      </c>
      <c r="H20" s="23"/>
      <c r="I20" s="48" t="str">
        <f>+Calculos!FP22</f>
        <v/>
      </c>
    </row>
    <row r="21" spans="1:9" x14ac:dyDescent="0.25">
      <c r="A21" s="25" t="str">
        <f>IF(Calculos!FM23&gt;0,Calculos!F23,IF(Calculos!FN23,Calculos!F23,""))</f>
        <v/>
      </c>
      <c r="B21" s="16"/>
      <c r="C21" s="17">
        <f>+Calculos!FM23</f>
        <v>0</v>
      </c>
      <c r="D21" s="18"/>
      <c r="E21" s="17">
        <f>+Calculos!FN23</f>
        <v>0</v>
      </c>
      <c r="F21" s="16"/>
      <c r="G21" s="19">
        <f t="shared" si="0"/>
        <v>0</v>
      </c>
      <c r="H21" s="19"/>
      <c r="I21" s="47" t="str">
        <f>+Calculos!FP23</f>
        <v/>
      </c>
    </row>
    <row r="22" spans="1:9" x14ac:dyDescent="0.25">
      <c r="A22" s="25" t="str">
        <f>IF(Calculos!FM24&gt;0,Calculos!F24,IF(Calculos!FN24,Calculos!F24,""))</f>
        <v/>
      </c>
      <c r="B22" s="20"/>
      <c r="C22" s="21">
        <f>+Calculos!FM24</f>
        <v>0</v>
      </c>
      <c r="D22" s="22"/>
      <c r="E22" s="21">
        <f>+Calculos!FN24</f>
        <v>0</v>
      </c>
      <c r="F22" s="20"/>
      <c r="G22" s="23">
        <f t="shared" si="0"/>
        <v>0</v>
      </c>
      <c r="H22" s="23"/>
      <c r="I22" s="48" t="str">
        <f>+Calculos!FP24</f>
        <v/>
      </c>
    </row>
    <row r="23" spans="1:9" x14ac:dyDescent="0.25">
      <c r="A23" s="25" t="str">
        <f>IF(Calculos!FM25&gt;0,Calculos!F25,IF(Calculos!FN25,Calculos!F25,""))</f>
        <v/>
      </c>
      <c r="B23" s="16"/>
      <c r="C23" s="17">
        <f>+Calculos!FM25</f>
        <v>0</v>
      </c>
      <c r="D23" s="18"/>
      <c r="E23" s="17">
        <f>+Calculos!FN25</f>
        <v>0</v>
      </c>
      <c r="F23" s="16"/>
      <c r="G23" s="19">
        <f t="shared" si="0"/>
        <v>0</v>
      </c>
      <c r="H23" s="19"/>
      <c r="I23" s="47" t="str">
        <f>+Calculos!FP25</f>
        <v/>
      </c>
    </row>
    <row r="24" spans="1:9" x14ac:dyDescent="0.25">
      <c r="A24" s="25" t="str">
        <f>IF(Calculos!FM26&gt;0,Calculos!F26,IF(Calculos!FN26,Calculos!F26,""))</f>
        <v/>
      </c>
      <c r="B24" s="20"/>
      <c r="C24" s="21">
        <f>+Calculos!FM26</f>
        <v>0</v>
      </c>
      <c r="D24" s="22"/>
      <c r="E24" s="21">
        <f>+Calculos!FN26</f>
        <v>0</v>
      </c>
      <c r="F24" s="20"/>
      <c r="G24" s="23">
        <f t="shared" ref="G24:G35" si="1">+C24+E24</f>
        <v>0</v>
      </c>
      <c r="H24" s="23"/>
      <c r="I24" s="48" t="str">
        <f>+Calculos!FP26</f>
        <v/>
      </c>
    </row>
    <row r="25" spans="1:9" x14ac:dyDescent="0.25">
      <c r="A25" s="25" t="str">
        <f>IF(Calculos!FM27&gt;0,Calculos!F27,IF(Calculos!FN27,Calculos!F27,""))</f>
        <v/>
      </c>
      <c r="B25" s="16"/>
      <c r="C25" s="17">
        <f>+Calculos!FM27</f>
        <v>0</v>
      </c>
      <c r="D25" s="18"/>
      <c r="E25" s="17">
        <f>+Calculos!FN27</f>
        <v>0</v>
      </c>
      <c r="F25" s="16"/>
      <c r="G25" s="19">
        <f t="shared" si="1"/>
        <v>0</v>
      </c>
      <c r="H25" s="19"/>
      <c r="I25" s="47" t="str">
        <f>+Calculos!FP27</f>
        <v/>
      </c>
    </row>
    <row r="26" spans="1:9" x14ac:dyDescent="0.25">
      <c r="A26" s="25" t="str">
        <f>IF(Calculos!FM28&gt;0,Calculos!F28,IF(Calculos!FN28,Calculos!F28,""))</f>
        <v/>
      </c>
      <c r="B26" s="20"/>
      <c r="C26" s="21">
        <f>+Calculos!FM28</f>
        <v>0</v>
      </c>
      <c r="D26" s="22"/>
      <c r="E26" s="21">
        <f>+Calculos!FN28</f>
        <v>0</v>
      </c>
      <c r="F26" s="20"/>
      <c r="G26" s="23">
        <f t="shared" si="1"/>
        <v>0</v>
      </c>
      <c r="H26" s="23"/>
      <c r="I26" s="48" t="str">
        <f>+Calculos!FP28</f>
        <v/>
      </c>
    </row>
    <row r="27" spans="1:9" x14ac:dyDescent="0.25">
      <c r="A27" s="25" t="str">
        <f>IF(Calculos!FM29&gt;0,Calculos!F29,IF(Calculos!FN29,Calculos!F29,""))</f>
        <v/>
      </c>
      <c r="B27" s="16"/>
      <c r="C27" s="17">
        <f>+Calculos!FM29</f>
        <v>0</v>
      </c>
      <c r="D27" s="18"/>
      <c r="E27" s="17">
        <f>+Calculos!FN29</f>
        <v>0</v>
      </c>
      <c r="F27" s="16"/>
      <c r="G27" s="19">
        <f t="shared" si="1"/>
        <v>0</v>
      </c>
      <c r="H27" s="19"/>
      <c r="I27" s="47" t="str">
        <f>+Calculos!FP29</f>
        <v/>
      </c>
    </row>
    <row r="28" spans="1:9" x14ac:dyDescent="0.25">
      <c r="A28" s="25" t="str">
        <f>IF(Calculos!FM30&gt;0,Calculos!F30,IF(Calculos!FN30,Calculos!F30,""))</f>
        <v/>
      </c>
      <c r="B28" s="20"/>
      <c r="C28" s="21">
        <f>+Calculos!FM30</f>
        <v>0</v>
      </c>
      <c r="D28" s="22"/>
      <c r="E28" s="21">
        <f>+Calculos!FN30</f>
        <v>0</v>
      </c>
      <c r="F28" s="20"/>
      <c r="G28" s="23">
        <f>+C28+E28</f>
        <v>0</v>
      </c>
      <c r="H28" s="23"/>
      <c r="I28" s="48" t="str">
        <f>+Calculos!FP30</f>
        <v/>
      </c>
    </row>
    <row r="29" spans="1:9" x14ac:dyDescent="0.25">
      <c r="A29" s="25" t="str">
        <f>IF(Calculos!FM31&gt;0,Calculos!F31,IF(Calculos!FN31,Calculos!F31,""))</f>
        <v/>
      </c>
      <c r="B29" s="16"/>
      <c r="C29" s="17">
        <f>+Calculos!FM31</f>
        <v>0</v>
      </c>
      <c r="D29" s="18"/>
      <c r="E29" s="17">
        <f>+Calculos!FN31</f>
        <v>0</v>
      </c>
      <c r="F29" s="16"/>
      <c r="G29" s="19">
        <f t="shared" si="1"/>
        <v>0</v>
      </c>
      <c r="H29" s="19"/>
      <c r="I29" s="47" t="str">
        <f>+Calculos!FP31</f>
        <v/>
      </c>
    </row>
    <row r="30" spans="1:9" x14ac:dyDescent="0.25">
      <c r="A30" s="25" t="str">
        <f>IF(Calculos!FM32&gt;0,Calculos!F32,IF(Calculos!FN32,Calculos!F32,""))</f>
        <v/>
      </c>
      <c r="B30" s="20"/>
      <c r="C30" s="21">
        <f>+Calculos!FM32</f>
        <v>0</v>
      </c>
      <c r="D30" s="22"/>
      <c r="E30" s="21">
        <f>+Calculos!FN32</f>
        <v>0</v>
      </c>
      <c r="F30" s="20"/>
      <c r="G30" s="23">
        <f t="shared" si="1"/>
        <v>0</v>
      </c>
      <c r="H30" s="23"/>
      <c r="I30" s="48" t="str">
        <f>+Calculos!FP32</f>
        <v/>
      </c>
    </row>
    <row r="31" spans="1:9" x14ac:dyDescent="0.25">
      <c r="A31" s="25" t="str">
        <f>IF(Calculos!FM33&gt;0,Calculos!F33,IF(Calculos!FN33,Calculos!F33,""))</f>
        <v/>
      </c>
      <c r="B31" s="16"/>
      <c r="C31" s="17">
        <f>+Calculos!FM33</f>
        <v>0</v>
      </c>
      <c r="D31" s="18"/>
      <c r="E31" s="17">
        <f>+Calculos!FN33</f>
        <v>0</v>
      </c>
      <c r="F31" s="16"/>
      <c r="G31" s="19">
        <f t="shared" ref="G31" si="2">+C31+E31</f>
        <v>0</v>
      </c>
      <c r="H31" s="19"/>
      <c r="I31" s="47" t="str">
        <f>+Calculos!FP33</f>
        <v/>
      </c>
    </row>
    <row r="32" spans="1:9" x14ac:dyDescent="0.25">
      <c r="A32" s="25" t="str">
        <f>IF(Calculos!FM34&gt;0,Calculos!F34,IF(Calculos!FN34,Calculos!F34,""))</f>
        <v/>
      </c>
      <c r="B32" s="20"/>
      <c r="C32" s="21">
        <f>+Calculos!FM34</f>
        <v>0</v>
      </c>
      <c r="D32" s="22"/>
      <c r="E32" s="21">
        <f>+Calculos!FN34</f>
        <v>0</v>
      </c>
      <c r="F32" s="20"/>
      <c r="G32" s="23">
        <f>+C32+E32</f>
        <v>0</v>
      </c>
      <c r="H32" s="23"/>
      <c r="I32" s="48" t="str">
        <f>+Calculos!FP34</f>
        <v/>
      </c>
    </row>
    <row r="33" spans="1:9" hidden="1" x14ac:dyDescent="0.25">
      <c r="A33" s="25" t="str">
        <f>IF(Calculos!FM35&gt;0,Calculos!F35,IF(Calculos!FN35,Calculos!F35,""))</f>
        <v/>
      </c>
      <c r="B33" s="16"/>
      <c r="C33" s="17">
        <f>+Calculos!FM35</f>
        <v>0</v>
      </c>
      <c r="D33" s="18"/>
      <c r="E33" s="17">
        <f>+Calculos!FN35</f>
        <v>0</v>
      </c>
      <c r="F33" s="16"/>
      <c r="G33" s="17">
        <f t="shared" ref="G33:G34" si="3">+C33+E33</f>
        <v>0</v>
      </c>
      <c r="H33" s="19"/>
      <c r="I33" s="47">
        <f>+Calculos!FP35</f>
        <v>0</v>
      </c>
    </row>
    <row r="34" spans="1:9" hidden="1" x14ac:dyDescent="0.25">
      <c r="A34" s="25" t="str">
        <f>IF(Calculos!FM36&gt;0,Calculos!F36,IF(Calculos!FN36,Calculos!F36,""))</f>
        <v/>
      </c>
      <c r="B34" s="20"/>
      <c r="C34" s="21">
        <f>+Calculos!FM36</f>
        <v>0</v>
      </c>
      <c r="D34" s="22"/>
      <c r="E34" s="21">
        <f>+Calculos!FN36</f>
        <v>0</v>
      </c>
      <c r="F34" s="20"/>
      <c r="G34" s="23">
        <f t="shared" si="3"/>
        <v>0</v>
      </c>
      <c r="H34" s="23">
        <f>IF(D34=0,0,IRR(Calculos!DG7:DG25,)*4)</f>
        <v>0</v>
      </c>
      <c r="I34" s="48">
        <f>+Calculos!FP36</f>
        <v>0</v>
      </c>
    </row>
    <row r="35" spans="1:9" hidden="1" x14ac:dyDescent="0.25">
      <c r="A35" s="25" t="str">
        <f>IF(Calculos!FM36&gt;0,Calculos!F36,IF(Calculos!FN36,Calculos!F36,""))</f>
        <v/>
      </c>
      <c r="B35" s="16"/>
      <c r="C35" s="17">
        <f>+Calculos!FM37</f>
        <v>0</v>
      </c>
      <c r="D35" s="18"/>
      <c r="E35" s="17">
        <f>+Calculos!FN37</f>
        <v>0</v>
      </c>
      <c r="F35" s="16"/>
      <c r="G35" s="19">
        <f t="shared" si="1"/>
        <v>0</v>
      </c>
      <c r="H35" s="19"/>
      <c r="I35" s="47">
        <f>+Calculos!FP37</f>
        <v>0</v>
      </c>
    </row>
    <row r="36" spans="1:9" hidden="1" x14ac:dyDescent="0.25">
      <c r="A36" s="25" t="str">
        <f>IF(Calculos!FM37&gt;0,Calculos!F37,IF(Calculos!FN37,Calculos!F37,""))</f>
        <v/>
      </c>
      <c r="B36" s="20"/>
      <c r="C36" s="21">
        <f>+Calculos!FM36</f>
        <v>0</v>
      </c>
      <c r="D36" s="22"/>
      <c r="E36" s="21">
        <f>+Calculos!FN38</f>
        <v>0</v>
      </c>
      <c r="F36" s="20"/>
      <c r="G36" s="23">
        <f>+C36+E36</f>
        <v>0</v>
      </c>
      <c r="H36" s="23"/>
      <c r="I36" s="48">
        <f>+Calculos!FP38</f>
        <v>0</v>
      </c>
    </row>
    <row r="37" spans="1:9" hidden="1" x14ac:dyDescent="0.25">
      <c r="A37" s="25" t="str">
        <f>IF(Calculos!FM38&gt;0,Calculos!F38,IF(Calculos!FN38,Calculos!F38,""))</f>
        <v/>
      </c>
      <c r="B37" s="16"/>
      <c r="C37" s="17">
        <f>+Calculos!FM37</f>
        <v>0</v>
      </c>
      <c r="D37" s="18"/>
      <c r="E37" s="17">
        <f>+Calculos!FN37</f>
        <v>0</v>
      </c>
      <c r="F37" s="16"/>
      <c r="G37" s="19">
        <f>+C37+E37</f>
        <v>0</v>
      </c>
      <c r="H37" s="19"/>
      <c r="I37" s="47">
        <f>+Calculos!FP39</f>
        <v>0</v>
      </c>
    </row>
    <row r="38" spans="1:9" hidden="1" x14ac:dyDescent="0.25">
      <c r="A38" s="25" t="str">
        <f>IF(Calculos!FM39&gt;0,Calculos!F39,IF(Calculos!FN39,Calculos!F39,""))</f>
        <v/>
      </c>
      <c r="B38" s="20"/>
      <c r="C38" s="21">
        <f>+Calculos!FM38</f>
        <v>0</v>
      </c>
      <c r="D38" s="22"/>
      <c r="E38" s="21">
        <f>+Calculos!FN38</f>
        <v>0</v>
      </c>
      <c r="F38" s="20"/>
      <c r="G38" s="23">
        <f>+C38+E38</f>
        <v>0</v>
      </c>
      <c r="H38" s="23"/>
      <c r="I38" s="48">
        <f>+Calculos!FP40</f>
        <v>0</v>
      </c>
    </row>
    <row r="39" spans="1:9" hidden="1" x14ac:dyDescent="0.25">
      <c r="A39" s="25" t="str">
        <f>IF(Calculos!FM40&gt;0,Calculos!F40,IF(Calculos!FN40,Calculos!F40,""))</f>
        <v/>
      </c>
      <c r="B39" s="16"/>
      <c r="C39" s="17">
        <f>+Calculos!FM39</f>
        <v>0</v>
      </c>
      <c r="D39" s="18"/>
      <c r="E39" s="17">
        <f>+Calculos!FN39</f>
        <v>0</v>
      </c>
      <c r="F39" s="16"/>
      <c r="G39" s="19">
        <f>+C39+E39</f>
        <v>0</v>
      </c>
      <c r="H39" s="19"/>
      <c r="I39" s="47">
        <f>+Calculos!FP41</f>
        <v>0</v>
      </c>
    </row>
    <row r="40" spans="1:9" ht="15.75" thickBot="1" x14ac:dyDescent="0.3">
      <c r="A40" s="26" t="s">
        <v>20</v>
      </c>
      <c r="B40" s="26"/>
      <c r="C40" s="27">
        <f>SUM(C5:C39)</f>
        <v>0</v>
      </c>
      <c r="D40" s="26"/>
      <c r="E40" s="27">
        <f>SUM(E5:E39)</f>
        <v>0</v>
      </c>
      <c r="F40" s="26"/>
      <c r="G40" s="27">
        <f>SUM(G5:G39)</f>
        <v>0</v>
      </c>
      <c r="H40" s="26"/>
      <c r="I40" s="49">
        <f>+Portafolio!H43</f>
        <v>0</v>
      </c>
    </row>
  </sheetData>
  <sheetProtection algorithmName="SHA-512" hashValue="GF9Iknk/3dkJwYG0LlTAssFTgRlCtY+fyeSdOaNs1af4LQkqq7BTIIyhkdUAdNLtCBcVPu3OeaNPi58yPSxN3g==" saltValue="3tiRrS3zLjCedW/wCADOqA==" spinCount="100000" sheet="1" selectLockedCells="1" selectUnlockedCells="1"/>
  <mergeCells count="3">
    <mergeCell ref="A1:I1"/>
    <mergeCell ref="F3:H3"/>
    <mergeCell ref="I2:I4"/>
  </mergeCells>
  <pageMargins left="0" right="0" top="0" bottom="0" header="0" footer="0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S52"/>
  <sheetViews>
    <sheetView zoomScale="85" zoomScaleNormal="85" workbookViewId="0">
      <pane xSplit="7" ySplit="6" topLeftCell="H7" activePane="bottomRight" state="frozen"/>
      <selection activeCell="G3" sqref="G2:H3"/>
      <selection pane="topRight" activeCell="G3" sqref="G2:H3"/>
      <selection pane="bottomLeft" activeCell="G3" sqref="G2:H3"/>
      <selection pane="bottomRight" activeCell="FN7" sqref="FN7"/>
    </sheetView>
  </sheetViews>
  <sheetFormatPr baseColWidth="10" defaultRowHeight="15" outlineLevelCol="1" x14ac:dyDescent="0.25"/>
  <cols>
    <col min="1" max="1" width="5.28515625" customWidth="1"/>
    <col min="2" max="3" width="3.140625" bestFit="1" customWidth="1"/>
    <col min="4" max="4" width="3" bestFit="1" customWidth="1"/>
    <col min="5" max="5" width="6.28515625" customWidth="1"/>
    <col min="6" max="6" width="36" customWidth="1"/>
    <col min="7" max="7" width="6.7109375" bestFit="1" customWidth="1"/>
    <col min="8" max="8" width="7.42578125" style="1" bestFit="1" customWidth="1"/>
    <col min="9" max="9" width="28.85546875" customWidth="1" outlineLevel="1"/>
    <col min="10" max="10" width="15.28515625" customWidth="1" outlineLevel="1"/>
    <col min="11" max="11" width="9.85546875" customWidth="1" outlineLevel="1"/>
    <col min="12" max="12" width="18.28515625" customWidth="1" outlineLevel="1"/>
    <col min="13" max="13" width="9.28515625" customWidth="1" outlineLevel="1"/>
    <col min="14" max="14" width="11.7109375" bestFit="1" customWidth="1"/>
    <col min="15" max="15" width="9.85546875" bestFit="1" customWidth="1"/>
    <col min="16" max="16" width="7.42578125" style="1" bestFit="1" customWidth="1"/>
    <col min="17" max="17" width="28.85546875" customWidth="1" outlineLevel="1"/>
    <col min="18" max="18" width="15.28515625" customWidth="1" outlineLevel="1"/>
    <col min="19" max="19" width="9.85546875" customWidth="1" outlineLevel="1"/>
    <col min="20" max="20" width="18.28515625" customWidth="1" outlineLevel="1"/>
    <col min="21" max="21" width="9.85546875" customWidth="1" outlineLevel="1"/>
    <col min="22" max="22" width="11.7109375" bestFit="1" customWidth="1"/>
    <col min="23" max="23" width="9.85546875" bestFit="1" customWidth="1"/>
    <col min="24" max="24" width="7.42578125" style="1" bestFit="1" customWidth="1"/>
    <col min="25" max="25" width="28.85546875" customWidth="1" outlineLevel="1"/>
    <col min="26" max="26" width="15.28515625" customWidth="1" outlineLevel="1"/>
    <col min="27" max="27" width="9.85546875" customWidth="1" outlineLevel="1"/>
    <col min="28" max="28" width="18.28515625" customWidth="1" outlineLevel="1"/>
    <col min="29" max="29" width="9.85546875" customWidth="1" outlineLevel="1"/>
    <col min="30" max="30" width="11.7109375" bestFit="1" customWidth="1"/>
    <col min="31" max="31" width="10.42578125" bestFit="1" customWidth="1"/>
    <col min="32" max="32" width="7.42578125" bestFit="1" customWidth="1"/>
    <col min="33" max="33" width="27.42578125" customWidth="1" outlineLevel="1"/>
    <col min="34" max="34" width="15.28515625" customWidth="1" outlineLevel="1"/>
    <col min="35" max="35" width="7.140625" customWidth="1" outlineLevel="1"/>
    <col min="36" max="36" width="18.28515625" customWidth="1" outlineLevel="1"/>
    <col min="37" max="37" width="9.85546875" customWidth="1" outlineLevel="1"/>
    <col min="38" max="38" width="11.7109375" bestFit="1" customWidth="1"/>
    <col min="39" max="39" width="10.42578125" bestFit="1" customWidth="1"/>
    <col min="40" max="40" width="8.140625" bestFit="1" customWidth="1"/>
    <col min="41" max="41" width="28.85546875" customWidth="1" outlineLevel="1"/>
    <col min="42" max="42" width="15.28515625" customWidth="1" outlineLevel="1"/>
    <col min="43" max="43" width="7.140625" customWidth="1" outlineLevel="1"/>
    <col min="44" max="44" width="18.28515625" customWidth="1" outlineLevel="1"/>
    <col min="45" max="45" width="9.85546875" customWidth="1" outlineLevel="1"/>
    <col min="46" max="46" width="11.7109375" bestFit="1" customWidth="1"/>
    <col min="47" max="47" width="10.42578125" bestFit="1" customWidth="1"/>
    <col min="48" max="48" width="8.140625" bestFit="1" customWidth="1"/>
    <col min="49" max="49" width="27.42578125" customWidth="1" outlineLevel="1"/>
    <col min="50" max="50" width="15.28515625" customWidth="1" outlineLevel="1"/>
    <col min="51" max="51" width="7.140625" customWidth="1" outlineLevel="1"/>
    <col min="52" max="52" width="18.28515625" customWidth="1" outlineLevel="1"/>
    <col min="53" max="53" width="9.85546875" customWidth="1" outlineLevel="1"/>
    <col min="54" max="54" width="11.7109375" bestFit="1" customWidth="1"/>
    <col min="55" max="55" width="10.42578125" bestFit="1" customWidth="1"/>
    <col min="56" max="56" width="7.42578125" bestFit="1" customWidth="1"/>
    <col min="57" max="57" width="27.42578125" hidden="1" customWidth="1" outlineLevel="1"/>
    <col min="58" max="58" width="15.28515625" hidden="1" customWidth="1" outlineLevel="1"/>
    <col min="59" max="59" width="7.7109375" hidden="1" customWidth="1" outlineLevel="1"/>
    <col min="60" max="60" width="18.28515625" hidden="1" customWidth="1" outlineLevel="1"/>
    <col min="61" max="61" width="9.85546875" hidden="1" customWidth="1" outlineLevel="1"/>
    <col min="62" max="62" width="11.7109375" bestFit="1" customWidth="1" collapsed="1"/>
    <col min="63" max="63" width="12.28515625" customWidth="1"/>
    <col min="64" max="64" width="7.42578125" bestFit="1" customWidth="1"/>
    <col min="65" max="65" width="27.42578125" customWidth="1" outlineLevel="1"/>
    <col min="66" max="66" width="18.140625" customWidth="1" outlineLevel="1"/>
    <col min="67" max="67" width="8.28515625" customWidth="1" outlineLevel="1"/>
    <col min="68" max="68" width="18.28515625" customWidth="1" outlineLevel="1"/>
    <col min="69" max="69" width="9.85546875" customWidth="1" outlineLevel="1"/>
    <col min="70" max="70" width="11.7109375" bestFit="1" customWidth="1"/>
    <col min="71" max="71" width="10.42578125" bestFit="1" customWidth="1"/>
    <col min="72" max="72" width="7.42578125" bestFit="1" customWidth="1"/>
    <col min="73" max="73" width="27.42578125" customWidth="1" outlineLevel="1"/>
    <col min="74" max="74" width="15.28515625" customWidth="1" outlineLevel="1"/>
    <col min="75" max="75" width="7.7109375" customWidth="1" outlineLevel="1"/>
    <col min="76" max="76" width="18.28515625" customWidth="1" outlineLevel="1"/>
    <col min="77" max="77" width="9.85546875" customWidth="1" outlineLevel="1"/>
    <col min="78" max="78" width="11.7109375" bestFit="1" customWidth="1"/>
    <col min="79" max="79" width="10.42578125" bestFit="1" customWidth="1"/>
    <col min="80" max="80" width="7.42578125" bestFit="1" customWidth="1"/>
    <col min="81" max="81" width="27.42578125" customWidth="1" outlineLevel="1"/>
    <col min="82" max="82" width="15.28515625" customWidth="1" outlineLevel="1"/>
    <col min="83" max="83" width="7.140625" customWidth="1" outlineLevel="1"/>
    <col min="84" max="84" width="18.28515625" customWidth="1" outlineLevel="1"/>
    <col min="85" max="85" width="9.85546875" customWidth="1" outlineLevel="1"/>
    <col min="86" max="86" width="11.7109375" bestFit="1" customWidth="1"/>
    <col min="87" max="87" width="10.42578125" bestFit="1" customWidth="1"/>
    <col min="88" max="88" width="7.42578125" bestFit="1" customWidth="1"/>
    <col min="89" max="89" width="27.42578125" customWidth="1" outlineLevel="1"/>
    <col min="90" max="90" width="15.28515625" customWidth="1" outlineLevel="1"/>
    <col min="91" max="91" width="7.140625" customWidth="1" outlineLevel="1"/>
    <col min="92" max="92" width="18.28515625" customWidth="1" outlineLevel="1"/>
    <col min="93" max="93" width="9.85546875" customWidth="1" outlineLevel="1"/>
    <col min="94" max="94" width="11.7109375" bestFit="1" customWidth="1"/>
    <col min="95" max="95" width="10.42578125" bestFit="1" customWidth="1"/>
    <col min="96" max="96" width="7.42578125" bestFit="1" customWidth="1"/>
    <col min="97" max="97" width="27.42578125" customWidth="1" outlineLevel="1"/>
    <col min="98" max="98" width="15.28515625" customWidth="1" outlineLevel="1"/>
    <col min="99" max="99" width="7.140625" customWidth="1" outlineLevel="1"/>
    <col min="100" max="100" width="18.28515625" customWidth="1" outlineLevel="1"/>
    <col min="101" max="101" width="9.85546875" customWidth="1" outlineLevel="1"/>
    <col min="102" max="102" width="11.7109375" bestFit="1" customWidth="1"/>
    <col min="103" max="103" width="11.85546875" bestFit="1" customWidth="1"/>
    <col min="104" max="104" width="7.42578125" bestFit="1" customWidth="1"/>
    <col min="105" max="105" width="27.42578125" customWidth="1" outlineLevel="1"/>
    <col min="106" max="106" width="16.85546875" customWidth="1" outlineLevel="1"/>
    <col min="107" max="107" width="7.140625" customWidth="1" outlineLevel="1"/>
    <col min="108" max="108" width="18.28515625" customWidth="1" outlineLevel="1"/>
    <col min="109" max="109" width="9.85546875" customWidth="1" outlineLevel="1"/>
    <col min="110" max="110" width="11.7109375" bestFit="1" customWidth="1"/>
    <col min="111" max="111" width="10.42578125" bestFit="1" customWidth="1"/>
    <col min="112" max="112" width="7.42578125" bestFit="1" customWidth="1"/>
    <col min="113" max="113" width="27.42578125" customWidth="1" outlineLevel="1"/>
    <col min="114" max="114" width="15.28515625" customWidth="1" outlineLevel="1"/>
    <col min="115" max="115" width="7.140625" customWidth="1" outlineLevel="1"/>
    <col min="116" max="116" width="18.28515625" customWidth="1" outlineLevel="1"/>
    <col min="117" max="117" width="9.85546875" customWidth="1" outlineLevel="1"/>
    <col min="118" max="118" width="11.7109375" bestFit="1" customWidth="1"/>
    <col min="119" max="119" width="12.42578125" bestFit="1" customWidth="1"/>
    <col min="120" max="120" width="7.42578125" bestFit="1" customWidth="1"/>
    <col min="121" max="121" width="27.42578125" customWidth="1" outlineLevel="1"/>
    <col min="122" max="122" width="15.28515625" customWidth="1" outlineLevel="1"/>
    <col min="123" max="123" width="7.140625" customWidth="1" outlineLevel="1"/>
    <col min="124" max="124" width="18.28515625" customWidth="1" outlineLevel="1"/>
    <col min="125" max="125" width="9.85546875" customWidth="1" outlineLevel="1"/>
    <col min="126" max="126" width="11.7109375" bestFit="1" customWidth="1"/>
    <col min="127" max="127" width="10.42578125" bestFit="1" customWidth="1"/>
    <col min="128" max="128" width="7.42578125" bestFit="1" customWidth="1"/>
    <col min="129" max="129" width="27.42578125" customWidth="1" outlineLevel="1"/>
    <col min="130" max="130" width="15.28515625" customWidth="1" outlineLevel="1"/>
    <col min="131" max="131" width="7.140625" customWidth="1" outlineLevel="1"/>
    <col min="132" max="132" width="18.28515625" customWidth="1" outlineLevel="1"/>
    <col min="133" max="133" width="9.85546875" customWidth="1" outlineLevel="1"/>
    <col min="134" max="134" width="11.7109375" bestFit="1" customWidth="1"/>
    <col min="135" max="135" width="9.5703125" bestFit="1" customWidth="1"/>
    <col min="136" max="136" width="6.140625" customWidth="1"/>
    <col min="137" max="137" width="28.85546875" customWidth="1" outlineLevel="1"/>
    <col min="138" max="138" width="15.7109375" customWidth="1" outlineLevel="1"/>
    <col min="139" max="139" width="7.7109375" customWidth="1" outlineLevel="1"/>
    <col min="140" max="141" width="9.5703125" customWidth="1" outlineLevel="1"/>
    <col min="142" max="143" width="9.5703125" customWidth="1"/>
    <col min="144" max="144" width="8.140625" customWidth="1"/>
    <col min="145" max="145" width="22.5703125" customWidth="1" outlineLevel="1"/>
    <col min="146" max="146" width="15.7109375" customWidth="1" outlineLevel="1"/>
    <col min="147" max="149" width="9.5703125" customWidth="1" outlineLevel="1"/>
    <col min="150" max="151" width="9.5703125" customWidth="1"/>
    <col min="152" max="152" width="8.140625" customWidth="1"/>
    <col min="153" max="153" width="22.5703125" customWidth="1" outlineLevel="1"/>
    <col min="154" max="154" width="15.7109375" customWidth="1" outlineLevel="1"/>
    <col min="155" max="157" width="9.5703125" customWidth="1" outlineLevel="1"/>
    <col min="158" max="159" width="9.5703125" customWidth="1"/>
    <col min="160" max="160" width="11.42578125" customWidth="1"/>
    <col min="161" max="161" width="25" customWidth="1" outlineLevel="1"/>
    <col min="162" max="162" width="15.7109375" customWidth="1" outlineLevel="1"/>
    <col min="163" max="163" width="9.7109375" customWidth="1" outlineLevel="1"/>
    <col min="164" max="164" width="19.42578125" customWidth="1" outlineLevel="1"/>
    <col min="165" max="165" width="10" customWidth="1" outlineLevel="1"/>
    <col min="166" max="166" width="11.42578125" customWidth="1" outlineLevel="1"/>
    <col min="169" max="169" width="12.7109375" bestFit="1" customWidth="1"/>
    <col min="170" max="170" width="13.28515625" bestFit="1" customWidth="1"/>
    <col min="171" max="171" width="3.85546875" customWidth="1"/>
    <col min="172" max="172" width="26.85546875" customWidth="1"/>
  </cols>
  <sheetData>
    <row r="1" spans="1:172" s="7" customFormat="1" ht="31.5" customHeight="1" thickBot="1" x14ac:dyDescent="0.3">
      <c r="C1" s="119" t="s">
        <v>31</v>
      </c>
      <c r="D1" s="120"/>
      <c r="E1" s="120"/>
      <c r="F1" s="121"/>
      <c r="H1" s="106" t="s">
        <v>23</v>
      </c>
      <c r="I1" s="106"/>
      <c r="J1" s="106"/>
      <c r="K1" s="106"/>
      <c r="L1" s="106"/>
      <c r="M1" s="106"/>
      <c r="N1" s="106"/>
      <c r="O1" s="51" t="s">
        <v>13</v>
      </c>
      <c r="P1" s="106" t="s">
        <v>40</v>
      </c>
      <c r="Q1" s="106"/>
      <c r="R1" s="106"/>
      <c r="S1" s="106"/>
      <c r="T1" s="106"/>
      <c r="U1" s="106"/>
      <c r="V1" s="106"/>
      <c r="W1" s="51" t="s">
        <v>13</v>
      </c>
      <c r="X1" s="106" t="s">
        <v>21</v>
      </c>
      <c r="Y1" s="106"/>
      <c r="Z1" s="106"/>
      <c r="AA1" s="106"/>
      <c r="AB1" s="106"/>
      <c r="AC1" s="106"/>
      <c r="AD1" s="106"/>
      <c r="AE1" s="51" t="s">
        <v>13</v>
      </c>
      <c r="AF1" s="106" t="s">
        <v>50</v>
      </c>
      <c r="AG1" s="106"/>
      <c r="AH1" s="106"/>
      <c r="AI1" s="106"/>
      <c r="AJ1" s="106"/>
      <c r="AK1" s="106"/>
      <c r="AL1" s="106"/>
      <c r="AM1" s="51" t="s">
        <v>13</v>
      </c>
      <c r="AN1" s="106" t="s">
        <v>28</v>
      </c>
      <c r="AO1" s="106"/>
      <c r="AP1" s="106"/>
      <c r="AQ1" s="106"/>
      <c r="AR1" s="106"/>
      <c r="AS1" s="106"/>
      <c r="AT1" s="106"/>
      <c r="AU1" s="51" t="s">
        <v>13</v>
      </c>
      <c r="AV1" s="106" t="s">
        <v>29</v>
      </c>
      <c r="AW1" s="106"/>
      <c r="AX1" s="106"/>
      <c r="AY1" s="106"/>
      <c r="AZ1" s="106"/>
      <c r="BA1" s="106"/>
      <c r="BB1" s="106"/>
      <c r="BC1" s="51" t="s">
        <v>13</v>
      </c>
      <c r="BD1" s="128" t="s">
        <v>37</v>
      </c>
      <c r="BE1" s="128"/>
      <c r="BF1" s="128"/>
      <c r="BG1" s="128"/>
      <c r="BH1" s="128"/>
      <c r="BI1" s="128"/>
      <c r="BJ1" s="128"/>
      <c r="BK1" s="2"/>
      <c r="BL1" s="106" t="s">
        <v>47</v>
      </c>
      <c r="BM1" s="106"/>
      <c r="BN1" s="106"/>
      <c r="BO1" s="106"/>
      <c r="BP1" s="106"/>
      <c r="BQ1" s="106"/>
      <c r="BR1" s="106"/>
      <c r="BS1" s="51" t="s">
        <v>13</v>
      </c>
      <c r="BT1" s="106" t="s">
        <v>42</v>
      </c>
      <c r="BU1" s="106"/>
      <c r="BV1" s="106"/>
      <c r="BW1" s="106"/>
      <c r="BX1" s="106"/>
      <c r="BY1" s="106"/>
      <c r="BZ1" s="106"/>
      <c r="CA1" s="51" t="s">
        <v>13</v>
      </c>
      <c r="CB1" s="106" t="s">
        <v>46</v>
      </c>
      <c r="CC1" s="106"/>
      <c r="CD1" s="106"/>
      <c r="CE1" s="106"/>
      <c r="CF1" s="106"/>
      <c r="CG1" s="106"/>
      <c r="CH1" s="106"/>
      <c r="CI1" s="51" t="s">
        <v>13</v>
      </c>
      <c r="CJ1" s="106"/>
      <c r="CK1" s="106"/>
      <c r="CL1" s="106"/>
      <c r="CM1" s="106"/>
      <c r="CN1" s="106"/>
      <c r="CO1" s="106"/>
      <c r="CP1" s="106"/>
      <c r="CQ1" s="51" t="s">
        <v>13</v>
      </c>
      <c r="CR1" s="106" t="s">
        <v>34</v>
      </c>
      <c r="CS1" s="106"/>
      <c r="CT1" s="106"/>
      <c r="CU1" s="106"/>
      <c r="CV1" s="106"/>
      <c r="CW1" s="106"/>
      <c r="CX1" s="106"/>
      <c r="CY1" s="51" t="s">
        <v>13</v>
      </c>
      <c r="CZ1" s="106" t="s">
        <v>49</v>
      </c>
      <c r="DA1" s="106"/>
      <c r="DB1" s="106"/>
      <c r="DC1" s="106"/>
      <c r="DD1" s="106"/>
      <c r="DE1" s="106"/>
      <c r="DF1" s="106"/>
      <c r="DG1" s="51" t="s">
        <v>13</v>
      </c>
      <c r="DH1" s="106"/>
      <c r="DI1" s="106"/>
      <c r="DJ1" s="106"/>
      <c r="DK1" s="106"/>
      <c r="DL1" s="106"/>
      <c r="DM1" s="106"/>
      <c r="DN1" s="106"/>
      <c r="DO1" s="51" t="s">
        <v>13</v>
      </c>
      <c r="DP1" s="106" t="s">
        <v>35</v>
      </c>
      <c r="DQ1" s="106"/>
      <c r="DR1" s="106"/>
      <c r="DS1" s="106"/>
      <c r="DT1" s="106"/>
      <c r="DU1" s="106"/>
      <c r="DV1" s="106"/>
      <c r="DW1" s="51" t="s">
        <v>13</v>
      </c>
      <c r="DX1" s="106" t="s">
        <v>36</v>
      </c>
      <c r="DY1" s="106"/>
      <c r="DZ1" s="106"/>
      <c r="EA1" s="106"/>
      <c r="EB1" s="106"/>
      <c r="EC1" s="106"/>
      <c r="ED1" s="106"/>
      <c r="EE1" s="51" t="s">
        <v>13</v>
      </c>
      <c r="EF1" s="106" t="s">
        <v>45</v>
      </c>
      <c r="EG1" s="106"/>
      <c r="EH1" s="106"/>
      <c r="EI1" s="106"/>
      <c r="EJ1" s="106"/>
      <c r="EK1" s="106"/>
      <c r="EL1" s="106"/>
      <c r="EM1" s="51" t="s">
        <v>13</v>
      </c>
      <c r="EN1" s="106" t="s">
        <v>38</v>
      </c>
      <c r="EO1" s="106"/>
      <c r="EP1" s="106"/>
      <c r="EQ1" s="106"/>
      <c r="ER1" s="106"/>
      <c r="ES1" s="106"/>
      <c r="ET1" s="106"/>
      <c r="EU1" s="51" t="s">
        <v>13</v>
      </c>
      <c r="EV1" s="106" t="s">
        <v>39</v>
      </c>
      <c r="EW1" s="106"/>
      <c r="EX1" s="106"/>
      <c r="EY1" s="106"/>
      <c r="EZ1" s="106"/>
      <c r="FA1" s="106"/>
      <c r="FB1" s="106"/>
      <c r="FC1" s="51" t="s">
        <v>13</v>
      </c>
      <c r="FD1" s="106" t="s">
        <v>48</v>
      </c>
      <c r="FE1" s="106"/>
      <c r="FF1" s="106"/>
      <c r="FG1" s="106"/>
      <c r="FH1" s="106"/>
      <c r="FI1" s="106"/>
      <c r="FJ1" s="106"/>
      <c r="FK1" s="51" t="s">
        <v>13</v>
      </c>
      <c r="FM1" s="97" t="s">
        <v>14</v>
      </c>
      <c r="FN1" s="100" t="s">
        <v>16</v>
      </c>
      <c r="FO1" s="52"/>
      <c r="FP1" s="103" t="s">
        <v>19</v>
      </c>
    </row>
    <row r="2" spans="1:172" ht="15" customHeight="1" x14ac:dyDescent="0.25">
      <c r="C2" s="122"/>
      <c r="D2" s="123"/>
      <c r="E2" s="123"/>
      <c r="F2" s="124"/>
      <c r="I2" t="s">
        <v>6</v>
      </c>
      <c r="J2">
        <v>14</v>
      </c>
      <c r="L2" s="72"/>
      <c r="N2" s="4"/>
      <c r="O2" s="78" t="e">
        <f>SUMPRODUCT(M6:M23,H7:H24)/SUM(M6:M23)</f>
        <v>#DIV/0!</v>
      </c>
      <c r="Q2" t="s">
        <v>6</v>
      </c>
      <c r="R2">
        <v>2</v>
      </c>
      <c r="T2" s="72" t="e">
        <f>SUMPRODUCT(U6:U14,P7:P15)/SUM(U6:U14)</f>
        <v>#DIV/0!</v>
      </c>
      <c r="V2" s="4"/>
      <c r="W2" s="78" t="e">
        <f>SUMPRODUCT(U6:U23,P7:P24)/SUM(U6:U23)</f>
        <v>#DIV/0!</v>
      </c>
      <c r="Y2" t="s">
        <v>6</v>
      </c>
      <c r="Z2">
        <v>2</v>
      </c>
      <c r="AD2" s="4"/>
      <c r="AE2" s="78" t="e">
        <f>SUMPRODUCT(AC6:AC23,X7:X24)/SUM(AC6:AC23)</f>
        <v>#DIV/0!</v>
      </c>
      <c r="AG2" s="4" t="s">
        <v>6</v>
      </c>
      <c r="AH2">
        <v>14</v>
      </c>
      <c r="AL2" s="4"/>
      <c r="AM2" s="78" t="e">
        <f>SUMPRODUCT(AK6:AK32,AF7:AF33)/SUM(AK6:AK32)</f>
        <v>#DIV/0!</v>
      </c>
      <c r="AO2" t="s">
        <v>6</v>
      </c>
      <c r="AP2">
        <v>13.5</v>
      </c>
      <c r="AT2" s="4"/>
      <c r="AU2" s="78" t="e">
        <f>SUMPRODUCT(AS6:AS23,AN7:AN24)/SUM(AS6:AS23)</f>
        <v>#DIV/0!</v>
      </c>
      <c r="AW2" s="4" t="s">
        <v>6</v>
      </c>
      <c r="AX2">
        <v>10</v>
      </c>
      <c r="BB2" s="4"/>
      <c r="BC2" s="78" t="e">
        <f>SUMPRODUCT(BA6:BA23,AV7:AV24)/SUM(BA6:BA23)</f>
        <v>#DIV/0!</v>
      </c>
      <c r="BD2" s="61"/>
      <c r="BE2" s="62"/>
      <c r="BF2" s="61"/>
      <c r="BG2" s="61"/>
      <c r="BH2" s="61"/>
      <c r="BI2" s="61"/>
      <c r="BJ2" s="62"/>
      <c r="BK2" s="2"/>
      <c r="BM2" s="4" t="s">
        <v>6</v>
      </c>
      <c r="BR2" s="4"/>
      <c r="BS2" s="78" t="e">
        <f>SUMPRODUCT(BQ6:BQ32,BL7:BL33)/SUM(BQ6:BQ32)</f>
        <v>#DIV/0!</v>
      </c>
      <c r="BU2" s="4" t="s">
        <v>6</v>
      </c>
      <c r="BV2">
        <v>14</v>
      </c>
      <c r="BZ2" s="4"/>
      <c r="CA2" s="78" t="e">
        <f>SUMPRODUCT(BY6:BY23,BT7:BT24)/SUM(BY6:BY23)</f>
        <v>#DIV/0!</v>
      </c>
      <c r="CC2" s="4" t="s">
        <v>6</v>
      </c>
      <c r="CD2">
        <v>14</v>
      </c>
      <c r="CH2" s="4"/>
      <c r="CI2" s="78" t="e">
        <f>SUMPRODUCT(CG6:CG23,CB7:CB24)/SUM(CG6:CG23)</f>
        <v>#DIV/0!</v>
      </c>
      <c r="CK2" s="4" t="s">
        <v>6</v>
      </c>
      <c r="CL2">
        <v>14</v>
      </c>
      <c r="CP2" s="4"/>
      <c r="CQ2" s="78" t="e">
        <f>SUMPRODUCT(CO6:CO23,CJ7:CJ24)/SUM(CO6:CO23)</f>
        <v>#DIV/0!</v>
      </c>
      <c r="CS2" s="4" t="s">
        <v>6</v>
      </c>
      <c r="CT2">
        <v>2</v>
      </c>
      <c r="CX2" s="4"/>
      <c r="CY2" s="78" t="e">
        <f>SUMPRODUCT(CW6:CW23,CR7:CR24)/SUM(CW6:CW23)</f>
        <v>#DIV/0!</v>
      </c>
      <c r="DA2" s="4" t="s">
        <v>6</v>
      </c>
      <c r="DF2" s="4"/>
      <c r="DG2" s="78" t="e">
        <f>SUMPRODUCT(DE6:DE33,CZ7:CZ34)/SUM(DE6:DE33)</f>
        <v>#DIV/0!</v>
      </c>
      <c r="DI2" s="4" t="s">
        <v>6</v>
      </c>
      <c r="DN2" s="4"/>
      <c r="DO2" s="78" t="e">
        <f>SUMPRODUCT(DM6:DM23,DH7:DH24)/SUM(DM6:DM23)</f>
        <v>#DIV/0!</v>
      </c>
      <c r="DQ2" s="4" t="s">
        <v>6</v>
      </c>
      <c r="DR2">
        <v>2</v>
      </c>
      <c r="DV2" s="4"/>
      <c r="DW2" s="78" t="e">
        <f>SUMPRODUCT(DU6:DU23,DP7:DP24)/SUM(DU6:DU23)</f>
        <v>#DIV/0!</v>
      </c>
      <c r="DY2" s="4" t="s">
        <v>6</v>
      </c>
      <c r="DZ2">
        <f>39/6</f>
        <v>6.5</v>
      </c>
      <c r="ED2" s="4"/>
      <c r="EE2" s="78" t="e">
        <f>SUMPRODUCT(EC6:EC23,DX7:DX24)/SUM(EC6:EC23)</f>
        <v>#DIV/0!</v>
      </c>
      <c r="EG2" s="4" t="s">
        <v>6</v>
      </c>
      <c r="EH2">
        <v>10</v>
      </c>
      <c r="EL2" s="4"/>
      <c r="EM2" s="78" t="e">
        <f>SUMPRODUCT(EK6:EK23,EF7:EF24)/SUM(EK6:EK23)</f>
        <v>#DIV/0!</v>
      </c>
      <c r="EO2" s="4" t="s">
        <v>6</v>
      </c>
      <c r="EP2">
        <v>10</v>
      </c>
      <c r="ET2" s="4"/>
      <c r="EU2" s="78" t="e">
        <f>SUMPRODUCT(ES6:ES23,EN7:EN24)/SUM(ES6:ES23)</f>
        <v>#DIV/0!</v>
      </c>
      <c r="EW2" s="4" t="s">
        <v>6</v>
      </c>
      <c r="EX2">
        <v>10</v>
      </c>
      <c r="FB2" s="4"/>
      <c r="FC2" s="78" t="e">
        <f>SUMPRODUCT(FA6:FA23,EV7:EV24)/SUM(FA6:FA23)</f>
        <v>#DIV/0!</v>
      </c>
      <c r="FE2" s="4" t="s">
        <v>6</v>
      </c>
      <c r="FF2">
        <v>84</v>
      </c>
      <c r="FJ2" s="4"/>
      <c r="FK2" s="78" t="e">
        <f>SUMPRODUCT(FI6:FI31,FD7:FD32)/SUM(FI6:FI31)</f>
        <v>#DIV/0!</v>
      </c>
      <c r="FM2" s="98"/>
      <c r="FN2" s="101"/>
      <c r="FO2" s="53"/>
      <c r="FP2" s="104"/>
    </row>
    <row r="3" spans="1:172" ht="15" customHeight="1" thickBot="1" x14ac:dyDescent="0.3">
      <c r="C3" s="125"/>
      <c r="D3" s="126"/>
      <c r="E3" s="126"/>
      <c r="F3" s="127"/>
      <c r="I3" t="s">
        <v>7</v>
      </c>
      <c r="J3">
        <v>1</v>
      </c>
      <c r="L3" s="4" t="s">
        <v>8</v>
      </c>
      <c r="M3" s="58">
        <v>12</v>
      </c>
      <c r="N3" s="4"/>
      <c r="O3" s="79"/>
      <c r="Q3" t="s">
        <v>7</v>
      </c>
      <c r="R3">
        <v>1</v>
      </c>
      <c r="T3" s="4" t="s">
        <v>8</v>
      </c>
      <c r="U3" s="58">
        <v>6</v>
      </c>
      <c r="V3" s="4"/>
      <c r="W3" s="79"/>
      <c r="Y3" t="s">
        <v>7</v>
      </c>
      <c r="Z3">
        <v>7</v>
      </c>
      <c r="AB3" s="4" t="s">
        <v>8</v>
      </c>
      <c r="AC3" s="58">
        <v>6</v>
      </c>
      <c r="AD3" s="4"/>
      <c r="AE3" s="79"/>
      <c r="AG3" s="4" t="s">
        <v>7</v>
      </c>
      <c r="AH3">
        <v>4</v>
      </c>
      <c r="AJ3" s="4" t="s">
        <v>8</v>
      </c>
      <c r="AK3" s="58">
        <v>3</v>
      </c>
      <c r="AL3" s="4"/>
      <c r="AM3" s="79"/>
      <c r="AO3" t="s">
        <v>7</v>
      </c>
      <c r="AP3">
        <v>4</v>
      </c>
      <c r="AR3" s="4" t="s">
        <v>8</v>
      </c>
      <c r="AS3" s="58">
        <v>6</v>
      </c>
      <c r="AT3" s="4"/>
      <c r="AU3" s="79"/>
      <c r="AW3" s="4" t="s">
        <v>7</v>
      </c>
      <c r="AX3">
        <v>4</v>
      </c>
      <c r="AZ3" s="4" t="s">
        <v>8</v>
      </c>
      <c r="BA3" s="58">
        <v>6</v>
      </c>
      <c r="BB3" s="4"/>
      <c r="BC3" s="79"/>
      <c r="BD3" s="61"/>
      <c r="BE3" s="62"/>
      <c r="BF3" s="61"/>
      <c r="BG3" s="61"/>
      <c r="BH3" s="62"/>
      <c r="BI3" s="63"/>
      <c r="BJ3" s="62"/>
      <c r="BK3" s="2"/>
      <c r="BM3" s="4" t="s">
        <v>7</v>
      </c>
      <c r="BP3" s="4" t="s">
        <v>8</v>
      </c>
      <c r="BQ3" s="58">
        <v>9</v>
      </c>
      <c r="BR3" s="4"/>
      <c r="BS3" s="84"/>
      <c r="BU3" s="4" t="s">
        <v>7</v>
      </c>
      <c r="BV3">
        <v>1</v>
      </c>
      <c r="BX3" s="4" t="s">
        <v>8</v>
      </c>
      <c r="BY3" s="58">
        <v>3</v>
      </c>
      <c r="BZ3" s="4"/>
      <c r="CA3" s="79"/>
      <c r="CC3" s="4" t="s">
        <v>7</v>
      </c>
      <c r="CD3">
        <v>4</v>
      </c>
      <c r="CF3" s="4" t="s">
        <v>8</v>
      </c>
      <c r="CG3" s="58">
        <v>3</v>
      </c>
      <c r="CH3" s="4"/>
      <c r="CI3" s="79"/>
      <c r="CK3" s="4" t="s">
        <v>7</v>
      </c>
      <c r="CL3">
        <v>7</v>
      </c>
      <c r="CN3" s="4" t="s">
        <v>8</v>
      </c>
      <c r="CO3" s="58">
        <v>3</v>
      </c>
      <c r="CP3" s="4"/>
      <c r="CQ3" s="79"/>
      <c r="CS3" s="4" t="s">
        <v>7</v>
      </c>
      <c r="CT3">
        <v>2</v>
      </c>
      <c r="CV3" s="4" t="s">
        <v>8</v>
      </c>
      <c r="CW3" s="58">
        <v>6</v>
      </c>
      <c r="CX3" s="4"/>
      <c r="CY3" s="79"/>
      <c r="DA3" s="4" t="s">
        <v>7</v>
      </c>
      <c r="DD3" s="4" t="s">
        <v>8</v>
      </c>
      <c r="DE3" s="58">
        <v>6</v>
      </c>
      <c r="DF3" s="4"/>
      <c r="DG3" s="79"/>
      <c r="DI3" s="4" t="s">
        <v>7</v>
      </c>
      <c r="DL3" s="4" t="s">
        <v>8</v>
      </c>
      <c r="DM3" s="58">
        <v>3</v>
      </c>
      <c r="DN3" s="4"/>
      <c r="DO3" s="79"/>
      <c r="DQ3" s="4" t="s">
        <v>7</v>
      </c>
      <c r="DR3">
        <v>2</v>
      </c>
      <c r="DT3" s="4" t="s">
        <v>8</v>
      </c>
      <c r="DU3" s="58">
        <v>3</v>
      </c>
      <c r="DV3" s="4"/>
      <c r="DW3" s="79"/>
      <c r="DY3" s="4" t="s">
        <v>7</v>
      </c>
      <c r="EB3" s="4" t="s">
        <v>8</v>
      </c>
      <c r="EC3" s="58">
        <v>6</v>
      </c>
      <c r="ED3" s="4"/>
      <c r="EE3" s="79"/>
      <c r="EG3" s="4" t="s">
        <v>7</v>
      </c>
      <c r="EH3">
        <v>4</v>
      </c>
      <c r="EJ3" s="4" t="s">
        <v>8</v>
      </c>
      <c r="EK3" s="58">
        <v>6</v>
      </c>
      <c r="EL3" s="4"/>
      <c r="EM3" s="79"/>
      <c r="EO3" s="4" t="s">
        <v>7</v>
      </c>
      <c r="EP3">
        <v>4</v>
      </c>
      <c r="ER3" s="4" t="s">
        <v>8</v>
      </c>
      <c r="ES3" s="58">
        <v>6</v>
      </c>
      <c r="ET3" s="4"/>
      <c r="EU3" s="79"/>
      <c r="EW3" s="4" t="s">
        <v>7</v>
      </c>
      <c r="EX3">
        <v>4</v>
      </c>
      <c r="EZ3" s="4" t="s">
        <v>8</v>
      </c>
      <c r="FA3" s="58">
        <v>3</v>
      </c>
      <c r="FB3" s="4"/>
      <c r="FC3" s="79"/>
      <c r="FE3" s="4" t="s">
        <v>7</v>
      </c>
      <c r="FH3" s="4" t="s">
        <v>8</v>
      </c>
      <c r="FI3" s="58">
        <v>6</v>
      </c>
      <c r="FJ3" s="4"/>
      <c r="FK3" s="84"/>
      <c r="FM3" s="98"/>
      <c r="FN3" s="101"/>
      <c r="FO3" s="53"/>
      <c r="FP3" s="104"/>
    </row>
    <row r="4" spans="1:172" ht="19.5" customHeight="1" thickBot="1" x14ac:dyDescent="0.3">
      <c r="C4" s="1"/>
      <c r="D4" s="1"/>
      <c r="E4" s="1"/>
      <c r="F4" s="3"/>
      <c r="G4" s="2"/>
      <c r="I4" t="s">
        <v>4</v>
      </c>
      <c r="J4" s="57">
        <v>7.0000000000000007E-2</v>
      </c>
      <c r="M4" s="58">
        <v>6</v>
      </c>
      <c r="N4" s="4"/>
      <c r="O4" s="79"/>
      <c r="Q4" t="s">
        <v>4</v>
      </c>
      <c r="R4" s="57">
        <v>7.0000000000000007E-2</v>
      </c>
      <c r="U4" s="58">
        <v>12</v>
      </c>
      <c r="V4" s="4"/>
      <c r="W4" s="79"/>
      <c r="Y4" t="s">
        <v>4</v>
      </c>
      <c r="Z4" s="57">
        <v>7.0000000000000007E-2</v>
      </c>
      <c r="AC4" s="58">
        <v>12</v>
      </c>
      <c r="AD4" s="4"/>
      <c r="AE4" s="79"/>
      <c r="AG4" s="4" t="s">
        <v>4</v>
      </c>
      <c r="AH4" s="57">
        <v>7.0000000000000007E-2</v>
      </c>
      <c r="AK4" s="58">
        <v>9</v>
      </c>
      <c r="AL4" s="4"/>
      <c r="AM4" s="79"/>
      <c r="AO4" t="s">
        <v>4</v>
      </c>
      <c r="AP4" s="57">
        <v>7.0000000000000007E-2</v>
      </c>
      <c r="AS4" s="58">
        <v>12</v>
      </c>
      <c r="AT4" s="4"/>
      <c r="AU4" s="79"/>
      <c r="AW4" s="4" t="s">
        <v>4</v>
      </c>
      <c r="AX4" s="57">
        <v>7.0000000000000007E-2</v>
      </c>
      <c r="BA4" s="58">
        <v>12</v>
      </c>
      <c r="BB4" s="4"/>
      <c r="BC4" s="79"/>
      <c r="BD4" s="61"/>
      <c r="BE4" s="62"/>
      <c r="BF4" s="64"/>
      <c r="BG4" s="61"/>
      <c r="BH4" s="61"/>
      <c r="BI4" s="63"/>
      <c r="BJ4" s="62"/>
      <c r="BK4" s="2"/>
      <c r="BM4" s="4" t="s">
        <v>4</v>
      </c>
      <c r="BN4" s="57">
        <v>7.0000000000000007E-2</v>
      </c>
      <c r="BQ4" s="58">
        <v>3</v>
      </c>
      <c r="BR4" s="4"/>
      <c r="BS4" s="84"/>
      <c r="BU4" s="4" t="s">
        <v>4</v>
      </c>
      <c r="BV4" s="57">
        <v>7.0000000000000007E-2</v>
      </c>
      <c r="BY4" s="58">
        <v>9</v>
      </c>
      <c r="BZ4" s="4"/>
      <c r="CA4" s="79"/>
      <c r="CC4" s="4" t="s">
        <v>4</v>
      </c>
      <c r="CD4" s="57">
        <v>7.0000000000000007E-2</v>
      </c>
      <c r="CG4" s="58">
        <v>9</v>
      </c>
      <c r="CH4" s="4"/>
      <c r="CI4" s="79"/>
      <c r="CK4" s="4" t="s">
        <v>4</v>
      </c>
      <c r="CL4" s="57">
        <v>7.0000000000000007E-2</v>
      </c>
      <c r="CO4" s="58">
        <v>9</v>
      </c>
      <c r="CP4" s="4"/>
      <c r="CQ4" s="79"/>
      <c r="CS4" s="4" t="s">
        <v>4</v>
      </c>
      <c r="CT4" s="57">
        <v>7.0000000000000007E-2</v>
      </c>
      <c r="CW4" s="58">
        <v>12</v>
      </c>
      <c r="CX4" s="4"/>
      <c r="CY4" s="79"/>
      <c r="DA4" s="4" t="s">
        <v>4</v>
      </c>
      <c r="DB4" s="57">
        <v>7.0000000000000007E-2</v>
      </c>
      <c r="DE4" s="58">
        <v>12</v>
      </c>
      <c r="DF4" s="4"/>
      <c r="DG4" s="79"/>
      <c r="DI4" s="4" t="s">
        <v>4</v>
      </c>
      <c r="DJ4" s="57">
        <v>7.0000000000000007E-2</v>
      </c>
      <c r="DM4" s="58">
        <v>9</v>
      </c>
      <c r="DN4" s="4"/>
      <c r="DO4" s="79"/>
      <c r="DQ4" s="4" t="s">
        <v>4</v>
      </c>
      <c r="DR4" s="57">
        <v>7.0000000000000007E-2</v>
      </c>
      <c r="DU4" s="58">
        <v>9</v>
      </c>
      <c r="DV4" s="4"/>
      <c r="DW4" s="79"/>
      <c r="DY4" s="4" t="s">
        <v>4</v>
      </c>
      <c r="DZ4" s="57">
        <v>7.0000000000000007E-2</v>
      </c>
      <c r="EC4" s="58">
        <v>12</v>
      </c>
      <c r="ED4" s="4"/>
      <c r="EE4" s="79"/>
      <c r="EG4" s="4" t="s">
        <v>4</v>
      </c>
      <c r="EH4" s="57">
        <v>7.0000000000000007E-2</v>
      </c>
      <c r="EK4" s="58">
        <v>12</v>
      </c>
      <c r="EL4" s="4"/>
      <c r="EM4" s="79"/>
      <c r="EO4" s="4" t="s">
        <v>4</v>
      </c>
      <c r="EP4" s="57">
        <v>7.0000000000000007E-2</v>
      </c>
      <c r="ES4" s="58">
        <v>12</v>
      </c>
      <c r="ET4" s="4"/>
      <c r="EU4" s="79"/>
      <c r="EW4" s="4" t="s">
        <v>4</v>
      </c>
      <c r="EX4" s="57">
        <v>7.0000000000000007E-2</v>
      </c>
      <c r="FA4" s="58">
        <v>9</v>
      </c>
      <c r="FB4" s="4"/>
      <c r="FC4" s="79"/>
      <c r="FE4" s="4" t="s">
        <v>4</v>
      </c>
      <c r="FF4" s="57">
        <v>7.0000000000000007E-2</v>
      </c>
      <c r="FI4" s="58">
        <v>12</v>
      </c>
      <c r="FJ4" s="4"/>
      <c r="FK4" s="84"/>
      <c r="FM4" s="98"/>
      <c r="FN4" s="101"/>
      <c r="FO4" s="53"/>
      <c r="FP4" s="104"/>
    </row>
    <row r="5" spans="1:172" ht="19.5" customHeight="1" thickBot="1" x14ac:dyDescent="0.3">
      <c r="A5">
        <f t="shared" ref="A5:A34" si="0">WEEKDAY(DATE(E5,D5,20))</f>
        <v>4</v>
      </c>
      <c r="C5" s="1">
        <v>20</v>
      </c>
      <c r="D5" s="1">
        <v>12</v>
      </c>
      <c r="E5" s="1">
        <v>2023</v>
      </c>
      <c r="F5" s="3">
        <f t="shared" ref="F5:F34" si="1">DATE(E5,D5,C5)</f>
        <v>45280</v>
      </c>
      <c r="G5" s="2"/>
      <c r="H5" s="107" t="s">
        <v>1</v>
      </c>
      <c r="I5" s="109" t="s">
        <v>10</v>
      </c>
      <c r="J5" s="110"/>
      <c r="K5" s="113" t="s">
        <v>0</v>
      </c>
      <c r="L5" s="111"/>
      <c r="M5" s="11" t="s">
        <v>5</v>
      </c>
      <c r="N5" s="114" t="s">
        <v>25</v>
      </c>
      <c r="O5" s="79"/>
      <c r="P5" s="111" t="s">
        <v>1</v>
      </c>
      <c r="Q5" s="109" t="s">
        <v>10</v>
      </c>
      <c r="R5" s="110"/>
      <c r="S5" s="113" t="s">
        <v>0</v>
      </c>
      <c r="T5" s="111"/>
      <c r="U5" s="11" t="s">
        <v>5</v>
      </c>
      <c r="V5" s="114" t="s">
        <v>25</v>
      </c>
      <c r="W5" s="79"/>
      <c r="X5" s="107" t="s">
        <v>1</v>
      </c>
      <c r="Y5" s="109" t="s">
        <v>10</v>
      </c>
      <c r="Z5" s="110"/>
      <c r="AA5" s="113" t="s">
        <v>0</v>
      </c>
      <c r="AB5" s="111"/>
      <c r="AC5" s="11" t="s">
        <v>5</v>
      </c>
      <c r="AD5" s="114" t="s">
        <v>25</v>
      </c>
      <c r="AE5" s="79"/>
      <c r="AF5" s="107" t="s">
        <v>1</v>
      </c>
      <c r="AG5" s="109" t="s">
        <v>10</v>
      </c>
      <c r="AH5" s="110"/>
      <c r="AI5" s="113" t="s">
        <v>0</v>
      </c>
      <c r="AJ5" s="111"/>
      <c r="AK5" s="6" t="s">
        <v>5</v>
      </c>
      <c r="AL5" s="114" t="s">
        <v>25</v>
      </c>
      <c r="AM5" s="79"/>
      <c r="AN5" s="107" t="s">
        <v>1</v>
      </c>
      <c r="AO5" s="109" t="s">
        <v>10</v>
      </c>
      <c r="AP5" s="110"/>
      <c r="AQ5" s="113" t="s">
        <v>0</v>
      </c>
      <c r="AR5" s="111"/>
      <c r="AS5" s="6" t="s">
        <v>5</v>
      </c>
      <c r="AT5" s="114" t="s">
        <v>25</v>
      </c>
      <c r="AU5" s="79"/>
      <c r="AV5" s="111" t="s">
        <v>1</v>
      </c>
      <c r="AW5" s="109" t="s">
        <v>10</v>
      </c>
      <c r="AX5" s="110"/>
      <c r="AY5" s="113" t="s">
        <v>0</v>
      </c>
      <c r="AZ5" s="111"/>
      <c r="BA5" s="6" t="s">
        <v>5</v>
      </c>
      <c r="BB5" s="114" t="s">
        <v>25</v>
      </c>
      <c r="BC5" s="79"/>
      <c r="BD5" s="117"/>
      <c r="BE5" s="131"/>
      <c r="BF5" s="132"/>
      <c r="BG5" s="116"/>
      <c r="BH5" s="117"/>
      <c r="BI5" s="65"/>
      <c r="BJ5" s="129"/>
      <c r="BK5" s="2"/>
      <c r="BL5" s="107" t="s">
        <v>1</v>
      </c>
      <c r="BM5" s="109" t="s">
        <v>10</v>
      </c>
      <c r="BN5" s="110"/>
      <c r="BO5" s="113" t="s">
        <v>0</v>
      </c>
      <c r="BP5" s="111"/>
      <c r="BQ5" s="6" t="s">
        <v>5</v>
      </c>
      <c r="BR5" s="114" t="s">
        <v>25</v>
      </c>
      <c r="BS5" s="84"/>
      <c r="BT5" s="111" t="s">
        <v>1</v>
      </c>
      <c r="BU5" s="109" t="s">
        <v>10</v>
      </c>
      <c r="BV5" s="110"/>
      <c r="BW5" s="113" t="s">
        <v>0</v>
      </c>
      <c r="BX5" s="111"/>
      <c r="BY5" s="6" t="s">
        <v>5</v>
      </c>
      <c r="BZ5" s="114" t="s">
        <v>25</v>
      </c>
      <c r="CA5" s="79"/>
      <c r="CB5" s="111" t="s">
        <v>1</v>
      </c>
      <c r="CC5" s="109" t="s">
        <v>10</v>
      </c>
      <c r="CD5" s="110"/>
      <c r="CE5" s="113" t="s">
        <v>0</v>
      </c>
      <c r="CF5" s="111"/>
      <c r="CG5" s="6" t="s">
        <v>5</v>
      </c>
      <c r="CH5" s="114" t="s">
        <v>25</v>
      </c>
      <c r="CI5" s="79"/>
      <c r="CJ5" s="107" t="s">
        <v>1</v>
      </c>
      <c r="CK5" s="109" t="s">
        <v>10</v>
      </c>
      <c r="CL5" s="110"/>
      <c r="CM5" s="113" t="s">
        <v>0</v>
      </c>
      <c r="CN5" s="111"/>
      <c r="CO5" s="6" t="s">
        <v>5</v>
      </c>
      <c r="CP5" s="114" t="s">
        <v>25</v>
      </c>
      <c r="CQ5" s="79"/>
      <c r="CR5" s="107" t="s">
        <v>1</v>
      </c>
      <c r="CS5" s="109" t="s">
        <v>10</v>
      </c>
      <c r="CT5" s="110"/>
      <c r="CU5" s="113" t="s">
        <v>0</v>
      </c>
      <c r="CV5" s="111"/>
      <c r="CW5" s="6" t="s">
        <v>5</v>
      </c>
      <c r="CX5" s="114" t="s">
        <v>25</v>
      </c>
      <c r="CY5" s="79"/>
      <c r="CZ5" s="107" t="s">
        <v>1</v>
      </c>
      <c r="DA5" s="109" t="s">
        <v>10</v>
      </c>
      <c r="DB5" s="110"/>
      <c r="DC5" s="113" t="s">
        <v>0</v>
      </c>
      <c r="DD5" s="111"/>
      <c r="DE5" s="6" t="s">
        <v>5</v>
      </c>
      <c r="DF5" s="114" t="s">
        <v>25</v>
      </c>
      <c r="DG5" s="79"/>
      <c r="DH5" s="111" t="s">
        <v>1</v>
      </c>
      <c r="DI5" s="109" t="s">
        <v>10</v>
      </c>
      <c r="DJ5" s="110"/>
      <c r="DK5" s="113" t="s">
        <v>0</v>
      </c>
      <c r="DL5" s="111"/>
      <c r="DM5" s="6" t="s">
        <v>5</v>
      </c>
      <c r="DN5" s="114" t="s">
        <v>25</v>
      </c>
      <c r="DO5" s="79"/>
      <c r="DP5" s="111" t="s">
        <v>1</v>
      </c>
      <c r="DQ5" s="109" t="s">
        <v>10</v>
      </c>
      <c r="DR5" s="110"/>
      <c r="DS5" s="113" t="s">
        <v>0</v>
      </c>
      <c r="DT5" s="111"/>
      <c r="DU5" s="6" t="s">
        <v>5</v>
      </c>
      <c r="DV5" s="114" t="s">
        <v>25</v>
      </c>
      <c r="DW5" s="79"/>
      <c r="DX5" s="111" t="s">
        <v>1</v>
      </c>
      <c r="DY5" s="109" t="s">
        <v>10</v>
      </c>
      <c r="DZ5" s="110"/>
      <c r="EA5" s="113" t="s">
        <v>0</v>
      </c>
      <c r="EB5" s="111"/>
      <c r="EC5" s="6" t="s">
        <v>5</v>
      </c>
      <c r="ED5" s="114" t="s">
        <v>25</v>
      </c>
      <c r="EE5" s="79"/>
      <c r="EF5" s="111" t="s">
        <v>1</v>
      </c>
      <c r="EG5" s="109" t="s">
        <v>10</v>
      </c>
      <c r="EH5" s="110"/>
      <c r="EI5" s="113" t="s">
        <v>0</v>
      </c>
      <c r="EJ5" s="111"/>
      <c r="EK5" s="6" t="s">
        <v>5</v>
      </c>
      <c r="EL5" s="114" t="s">
        <v>25</v>
      </c>
      <c r="EM5" s="79"/>
      <c r="EN5" s="111" t="s">
        <v>1</v>
      </c>
      <c r="EO5" s="109" t="s">
        <v>10</v>
      </c>
      <c r="EP5" s="110"/>
      <c r="EQ5" s="113" t="s">
        <v>0</v>
      </c>
      <c r="ER5" s="111"/>
      <c r="ES5" s="6" t="s">
        <v>5</v>
      </c>
      <c r="ET5" s="114" t="s">
        <v>25</v>
      </c>
      <c r="EU5" s="79"/>
      <c r="EV5" s="111" t="s">
        <v>1</v>
      </c>
      <c r="EW5" s="109" t="s">
        <v>10</v>
      </c>
      <c r="EX5" s="110"/>
      <c r="EY5" s="113" t="s">
        <v>0</v>
      </c>
      <c r="EZ5" s="111"/>
      <c r="FA5" s="6" t="s">
        <v>5</v>
      </c>
      <c r="FB5" s="114" t="s">
        <v>25</v>
      </c>
      <c r="FC5" s="79"/>
      <c r="FD5" s="107" t="s">
        <v>1</v>
      </c>
      <c r="FE5" s="109" t="s">
        <v>10</v>
      </c>
      <c r="FF5" s="110"/>
      <c r="FG5" s="113" t="s">
        <v>0</v>
      </c>
      <c r="FH5" s="111"/>
      <c r="FI5" s="6" t="s">
        <v>5</v>
      </c>
      <c r="FJ5" s="114" t="s">
        <v>25</v>
      </c>
      <c r="FK5" s="81">
        <v>0</v>
      </c>
      <c r="FM5" s="98"/>
      <c r="FN5" s="101"/>
      <c r="FO5" s="53"/>
      <c r="FP5" s="104"/>
    </row>
    <row r="6" spans="1:172" ht="19.5" customHeight="1" thickBot="1" x14ac:dyDescent="0.3">
      <c r="A6">
        <f t="shared" si="0"/>
        <v>4</v>
      </c>
      <c r="B6">
        <f>+B5+$B$5</f>
        <v>0</v>
      </c>
      <c r="C6" s="1">
        <v>20</v>
      </c>
      <c r="D6" s="1">
        <v>3</v>
      </c>
      <c r="E6" s="1">
        <v>2024</v>
      </c>
      <c r="F6" s="3">
        <f t="shared" si="1"/>
        <v>45371</v>
      </c>
      <c r="G6" s="2">
        <f>+F6-F5</f>
        <v>91</v>
      </c>
      <c r="H6" s="108"/>
      <c r="I6" s="14" t="s">
        <v>11</v>
      </c>
      <c r="J6" s="12" t="s">
        <v>12</v>
      </c>
      <c r="K6" s="12" t="s">
        <v>2</v>
      </c>
      <c r="L6" s="13" t="s">
        <v>3</v>
      </c>
      <c r="M6" s="59">
        <f>+Portafolio!D11</f>
        <v>0</v>
      </c>
      <c r="N6" s="115"/>
      <c r="O6" s="80"/>
      <c r="P6" s="112"/>
      <c r="Q6" s="14" t="s">
        <v>11</v>
      </c>
      <c r="R6" s="12" t="s">
        <v>12</v>
      </c>
      <c r="S6" s="12" t="s">
        <v>2</v>
      </c>
      <c r="T6" s="13" t="s">
        <v>3</v>
      </c>
      <c r="U6" s="59">
        <f>+Portafolio!D27</f>
        <v>0</v>
      </c>
      <c r="V6" s="115"/>
      <c r="W6" s="80"/>
      <c r="X6" s="108"/>
      <c r="Y6" s="14" t="s">
        <v>11</v>
      </c>
      <c r="Z6" s="12" t="s">
        <v>12</v>
      </c>
      <c r="AA6" s="12" t="s">
        <v>2</v>
      </c>
      <c r="AB6" s="13" t="s">
        <v>3</v>
      </c>
      <c r="AC6" s="59">
        <f>+Portafolio!D9</f>
        <v>0</v>
      </c>
      <c r="AD6" s="115"/>
      <c r="AE6" s="80"/>
      <c r="AF6" s="108"/>
      <c r="AG6" s="14" t="s">
        <v>11</v>
      </c>
      <c r="AH6" s="12" t="s">
        <v>12</v>
      </c>
      <c r="AI6" s="12" t="s">
        <v>2</v>
      </c>
      <c r="AJ6" s="13" t="s">
        <v>3</v>
      </c>
      <c r="AK6" s="59">
        <f>+Portafolio!D41</f>
        <v>0</v>
      </c>
      <c r="AL6" s="115"/>
      <c r="AM6" s="80"/>
      <c r="AN6" s="108"/>
      <c r="AO6" s="14" t="s">
        <v>11</v>
      </c>
      <c r="AP6" s="12" t="s">
        <v>12</v>
      </c>
      <c r="AQ6" s="12" t="s">
        <v>2</v>
      </c>
      <c r="AR6" s="13" t="s">
        <v>3</v>
      </c>
      <c r="AS6" s="59">
        <f>+Portafolio!D13</f>
        <v>0</v>
      </c>
      <c r="AT6" s="115"/>
      <c r="AU6" s="80"/>
      <c r="AV6" s="112"/>
      <c r="AW6" s="14" t="s">
        <v>11</v>
      </c>
      <c r="AX6" s="12" t="s">
        <v>12</v>
      </c>
      <c r="AY6" s="12" t="s">
        <v>2</v>
      </c>
      <c r="AZ6" s="13" t="s">
        <v>3</v>
      </c>
      <c r="BA6" s="59">
        <f>+Portafolio!D15</f>
        <v>0</v>
      </c>
      <c r="BB6" s="115"/>
      <c r="BC6" s="79"/>
      <c r="BD6" s="118"/>
      <c r="BE6" s="66"/>
      <c r="BF6" s="67"/>
      <c r="BG6" s="67"/>
      <c r="BH6" s="68"/>
      <c r="BI6" s="69"/>
      <c r="BJ6" s="130"/>
      <c r="BK6" s="2"/>
      <c r="BL6" s="108"/>
      <c r="BM6" s="14" t="s">
        <v>11</v>
      </c>
      <c r="BN6" s="12" t="s">
        <v>12</v>
      </c>
      <c r="BO6" s="12" t="s">
        <v>2</v>
      </c>
      <c r="BP6" s="13" t="s">
        <v>3</v>
      </c>
      <c r="BQ6" s="59">
        <f>+Portafolio!D37</f>
        <v>0</v>
      </c>
      <c r="BR6" s="115"/>
      <c r="BS6" s="81">
        <f>-BQ6</f>
        <v>0</v>
      </c>
      <c r="BT6" s="112"/>
      <c r="BU6" s="14" t="s">
        <v>11</v>
      </c>
      <c r="BV6" s="12" t="s">
        <v>12</v>
      </c>
      <c r="BW6" s="12" t="s">
        <v>2</v>
      </c>
      <c r="BX6" s="13" t="s">
        <v>3</v>
      </c>
      <c r="BY6" s="59">
        <f>+Portafolio!D29</f>
        <v>0</v>
      </c>
      <c r="BZ6" s="115"/>
      <c r="CA6" s="80"/>
      <c r="CB6" s="112"/>
      <c r="CC6" s="14" t="s">
        <v>11</v>
      </c>
      <c r="CD6" s="12" t="s">
        <v>12</v>
      </c>
      <c r="CE6" s="12" t="s">
        <v>2</v>
      </c>
      <c r="CF6" s="13" t="s">
        <v>3</v>
      </c>
      <c r="CG6" s="59">
        <f>+Portafolio!D33</f>
        <v>0</v>
      </c>
      <c r="CH6" s="115"/>
      <c r="CI6" s="80"/>
      <c r="CJ6" s="108"/>
      <c r="CK6" s="14" t="s">
        <v>11</v>
      </c>
      <c r="CL6" s="12" t="s">
        <v>12</v>
      </c>
      <c r="CM6" s="12" t="s">
        <v>2</v>
      </c>
      <c r="CN6" s="13" t="s">
        <v>3</v>
      </c>
      <c r="CO6" s="59"/>
      <c r="CP6" s="115"/>
      <c r="CQ6" s="80"/>
      <c r="CR6" s="108"/>
      <c r="CS6" s="14" t="s">
        <v>11</v>
      </c>
      <c r="CT6" s="12" t="s">
        <v>12</v>
      </c>
      <c r="CU6" s="12" t="s">
        <v>2</v>
      </c>
      <c r="CV6" s="13" t="s">
        <v>3</v>
      </c>
      <c r="CW6" s="59">
        <f>+Portafolio!D17</f>
        <v>0</v>
      </c>
      <c r="CX6" s="115"/>
      <c r="CY6" s="80"/>
      <c r="CZ6" s="108"/>
      <c r="DA6" s="14" t="s">
        <v>11</v>
      </c>
      <c r="DB6" s="12" t="s">
        <v>12</v>
      </c>
      <c r="DC6" s="12" t="s">
        <v>2</v>
      </c>
      <c r="DD6" s="13" t="s">
        <v>3</v>
      </c>
      <c r="DE6" s="59">
        <f>+Portafolio!D39</f>
        <v>0</v>
      </c>
      <c r="DF6" s="115"/>
      <c r="DG6" s="80"/>
      <c r="DH6" s="112"/>
      <c r="DI6" s="14" t="s">
        <v>11</v>
      </c>
      <c r="DJ6" s="12" t="s">
        <v>12</v>
      </c>
      <c r="DK6" s="12" t="s">
        <v>2</v>
      </c>
      <c r="DL6" s="13" t="s">
        <v>3</v>
      </c>
      <c r="DM6" s="59"/>
      <c r="DN6" s="115"/>
      <c r="DO6" s="80"/>
      <c r="DP6" s="112"/>
      <c r="DQ6" s="14" t="s">
        <v>11</v>
      </c>
      <c r="DR6" s="12" t="s">
        <v>12</v>
      </c>
      <c r="DS6" s="12" t="s">
        <v>2</v>
      </c>
      <c r="DT6" s="13" t="s">
        <v>3</v>
      </c>
      <c r="DU6" s="59">
        <f>+Portafolio!D19</f>
        <v>0</v>
      </c>
      <c r="DV6" s="115"/>
      <c r="DW6" s="80"/>
      <c r="DX6" s="112"/>
      <c r="DY6" s="14" t="s">
        <v>11</v>
      </c>
      <c r="DZ6" s="12" t="s">
        <v>12</v>
      </c>
      <c r="EA6" s="12" t="s">
        <v>2</v>
      </c>
      <c r="EB6" s="13" t="s">
        <v>3</v>
      </c>
      <c r="EC6" s="59">
        <f>+Portafolio!D21</f>
        <v>0</v>
      </c>
      <c r="ED6" s="115"/>
      <c r="EE6" s="80"/>
      <c r="EF6" s="112"/>
      <c r="EG6" s="14" t="s">
        <v>11</v>
      </c>
      <c r="EH6" s="12" t="s">
        <v>12</v>
      </c>
      <c r="EI6" s="12" t="s">
        <v>2</v>
      </c>
      <c r="EJ6" s="13" t="s">
        <v>3</v>
      </c>
      <c r="EK6" s="59">
        <f>+Portafolio!D31</f>
        <v>0</v>
      </c>
      <c r="EL6" s="115"/>
      <c r="EM6" s="80"/>
      <c r="EN6" s="112"/>
      <c r="EO6" s="14" t="s">
        <v>11</v>
      </c>
      <c r="EP6" s="12" t="s">
        <v>12</v>
      </c>
      <c r="EQ6" s="12" t="s">
        <v>2</v>
      </c>
      <c r="ER6" s="13" t="s">
        <v>3</v>
      </c>
      <c r="ES6" s="59">
        <f>+Portafolio!D23</f>
        <v>0</v>
      </c>
      <c r="ET6" s="115"/>
      <c r="EU6" s="80"/>
      <c r="EV6" s="112"/>
      <c r="EW6" s="14" t="s">
        <v>11</v>
      </c>
      <c r="EX6" s="12" t="s">
        <v>12</v>
      </c>
      <c r="EY6" s="12" t="s">
        <v>2</v>
      </c>
      <c r="EZ6" s="13" t="s">
        <v>3</v>
      </c>
      <c r="FA6" s="59">
        <f>+Portafolio!D25</f>
        <v>0</v>
      </c>
      <c r="FB6" s="115"/>
      <c r="FC6" s="80"/>
      <c r="FD6" s="108"/>
      <c r="FE6" s="86" t="s">
        <v>11</v>
      </c>
      <c r="FF6" s="12" t="s">
        <v>12</v>
      </c>
      <c r="FG6" s="12" t="s">
        <v>2</v>
      </c>
      <c r="FH6" s="85" t="s">
        <v>3</v>
      </c>
      <c r="FI6" s="59">
        <f>+Portafolio!D35</f>
        <v>0</v>
      </c>
      <c r="FJ6" s="115"/>
      <c r="FK6" s="81">
        <f>-FI6</f>
        <v>0</v>
      </c>
      <c r="FM6" s="99"/>
      <c r="FN6" s="102"/>
      <c r="FO6" s="53"/>
      <c r="FP6" s="105"/>
    </row>
    <row r="7" spans="1:172" ht="15.75" x14ac:dyDescent="0.25">
      <c r="A7">
        <f t="shared" si="0"/>
        <v>5</v>
      </c>
      <c r="B7">
        <f>+B6+$B$5</f>
        <v>0</v>
      </c>
      <c r="C7" s="1">
        <v>20</v>
      </c>
      <c r="D7" s="1">
        <v>6</v>
      </c>
      <c r="E7" s="1">
        <v>2024</v>
      </c>
      <c r="F7" s="3">
        <f t="shared" si="1"/>
        <v>45463</v>
      </c>
      <c r="G7" s="2">
        <f>+F7-F6</f>
        <v>92</v>
      </c>
      <c r="H7" s="73">
        <v>0.05</v>
      </c>
      <c r="I7" s="5"/>
      <c r="J7" s="2">
        <f>IF(K7&lt;&gt;0,I7*M6,0)</f>
        <v>0</v>
      </c>
      <c r="K7" s="2">
        <f>IF(MONTH($F7)=M$3,M6*H7*($G6+$G7)/365,0)+IF(MONTH($F7)=M$4,M6*H7*($G6+$G7)/365,0)</f>
        <v>0</v>
      </c>
      <c r="L7" s="2">
        <f t="shared" ref="L7:L9" si="2">+K7*(1-J$4)</f>
        <v>0</v>
      </c>
      <c r="M7" s="2">
        <f>+M6-J7</f>
        <v>0</v>
      </c>
      <c r="N7" s="2">
        <f t="shared" ref="N7:N9" si="3">J7+L7</f>
        <v>0</v>
      </c>
      <c r="P7" s="34">
        <v>0.03</v>
      </c>
      <c r="Q7" s="5"/>
      <c r="R7" s="2">
        <f>IF(S7&lt;&gt;0,Q7*U6,0)</f>
        <v>0</v>
      </c>
      <c r="S7" s="2">
        <f>IF(MONTH($F7)=U$3,U6*P7*($G6+$G7)/365,0)+IF(MONTH($F7)=U$4,U6*P7*($G6+$G7)/365,0)</f>
        <v>0</v>
      </c>
      <c r="T7" s="2">
        <f t="shared" ref="T7:T19" si="4">+S7*(1-R$4)</f>
        <v>0</v>
      </c>
      <c r="U7" s="2">
        <f>+U6-R7</f>
        <v>0</v>
      </c>
      <c r="V7" s="2">
        <f t="shared" ref="V7:V17" si="5">R7+T7</f>
        <v>0</v>
      </c>
      <c r="W7" s="5"/>
      <c r="X7" s="5">
        <v>0.05</v>
      </c>
      <c r="Y7" s="5"/>
      <c r="Z7" s="2">
        <f>IF(AA7&lt;&gt;0,Y7*AC6,0)</f>
        <v>0</v>
      </c>
      <c r="AA7" s="2">
        <f>IF(MONTH($F7)=AC$3,AC6*X7*($G6+$G7)/365,0)+IF(MONTH($F7)=AC$4,AC6*X7*($G6+$G7)/365,0)</f>
        <v>0</v>
      </c>
      <c r="AB7" s="2">
        <f t="shared" ref="AB7:AB9" si="6">+AA7*(1-Z$4)</f>
        <v>0</v>
      </c>
      <c r="AC7" s="2">
        <f>+AC6-Z7</f>
        <v>0</v>
      </c>
      <c r="AD7" s="2">
        <f t="shared" ref="AD7:AD9" si="7">Z7+AB7</f>
        <v>0</v>
      </c>
      <c r="AF7" s="87">
        <v>0.04</v>
      </c>
      <c r="AG7" s="8"/>
      <c r="AH7" s="2">
        <f>IF(AG7&gt;0,AG7*AK6,0)</f>
        <v>0</v>
      </c>
      <c r="AI7" s="2">
        <f>IF(MONTH($F7)=AK$3,AK6*AF7*($G6+$G7)/365,0)+IF(MONTH($F7)=AK$4,AK6*AF7*($G6+$G7)/365,0)</f>
        <v>0</v>
      </c>
      <c r="AJ7" s="2">
        <f t="shared" ref="AJ7:AJ33" si="8">+AI7*(1-AH$4)</f>
        <v>0</v>
      </c>
      <c r="AK7" s="2">
        <f>+AK6-AH7</f>
        <v>0</v>
      </c>
      <c r="AL7" s="2">
        <f t="shared" ref="AL7:AL33" si="9">AH7+AJ7</f>
        <v>0</v>
      </c>
      <c r="AM7" s="5"/>
      <c r="AN7" s="34">
        <v>0.05</v>
      </c>
      <c r="AO7" s="8">
        <v>0.5</v>
      </c>
      <c r="AP7" s="2">
        <f>IF(AQ7&lt;&gt;0,AO7*AS6,0)</f>
        <v>0</v>
      </c>
      <c r="AQ7" s="2">
        <f>IF(MONTH($F7)=AS$3,AS6*AN7*($G6+$G7)/365,0)+IF(MONTH($F7)=AS$4,AS6*AN7*($G6+$G7)/365,0)</f>
        <v>0</v>
      </c>
      <c r="AR7" s="2">
        <f t="shared" ref="AR7" si="10">+AQ7*(1-AP$4)</f>
        <v>0</v>
      </c>
      <c r="AS7" s="2">
        <f>+AS6-AP7</f>
        <v>0</v>
      </c>
      <c r="AT7" s="2">
        <f t="shared" ref="AT7:AT11" si="11">AP7+AR7</f>
        <v>0</v>
      </c>
      <c r="AU7" s="5"/>
      <c r="AV7" s="5">
        <v>0.05</v>
      </c>
      <c r="AW7" s="5"/>
      <c r="AX7" s="2">
        <f>IF(AY7&lt;&gt;0,AW7*BA6,0)</f>
        <v>0</v>
      </c>
      <c r="AY7" s="2">
        <f>IF(MONTH($F7)=BA$3,BA6*AV7*($G6+$G7)/365,0)+IF(MONTH($F7)=BA$4,BA6*AV7*($G6+$G7)/365,0)</f>
        <v>0</v>
      </c>
      <c r="AZ7" s="2">
        <f t="shared" ref="AZ7:AZ9" si="12">+AY7*(1-AX$4)</f>
        <v>0</v>
      </c>
      <c r="BA7" s="2">
        <f>+BA6-AX7</f>
        <v>0</v>
      </c>
      <c r="BB7" s="2">
        <f t="shared" ref="BB7:BB13" si="13">AX7+AZ7</f>
        <v>0</v>
      </c>
      <c r="BD7" s="70"/>
      <c r="BE7" s="70"/>
      <c r="BF7" s="71"/>
      <c r="BG7" s="71"/>
      <c r="BH7" s="71"/>
      <c r="BI7" s="71"/>
      <c r="BJ7" s="71"/>
      <c r="BK7" s="2"/>
      <c r="BL7" s="5">
        <v>0.03</v>
      </c>
      <c r="BM7" s="5"/>
      <c r="BN7" s="2">
        <f>IF(BM7&gt;0,BM7*BQ6,0)</f>
        <v>0</v>
      </c>
      <c r="BO7" s="2">
        <f>IF(MONTH($F7)=BQ$3,BQ6*BL7*($G6+$G7)/365,0)+IF(MONTH($F7)=BQ$4,BQ6*BL7*($G6+$G7)/365,0)</f>
        <v>0</v>
      </c>
      <c r="BP7" s="2">
        <f t="shared" ref="BP7:BP13" si="14">+BO7*(1-BN$4)</f>
        <v>0</v>
      </c>
      <c r="BQ7" s="2">
        <f>+BQ6-BN7</f>
        <v>0</v>
      </c>
      <c r="BR7" s="2">
        <f t="shared" ref="BR7:BR33" si="15">BN7+BP7</f>
        <v>0</v>
      </c>
      <c r="BS7" s="81">
        <f t="shared" ref="BS7:BS33" si="16">+BO7+BN7</f>
        <v>0</v>
      </c>
      <c r="BT7" s="5">
        <v>0.03</v>
      </c>
      <c r="BU7" s="5"/>
      <c r="BV7" s="2">
        <f>IF(BW7&lt;&gt;0,BU7*BY6,0)</f>
        <v>0</v>
      </c>
      <c r="BW7" s="2">
        <f>IF(MONTH($F7)=BY$3,BY6*BT7*($G6+$G7)/365,0)+IF(MONTH($F7)=BY$4,BY6*BT7*($G6+$G7)/365,0)</f>
        <v>0</v>
      </c>
      <c r="BX7" s="2">
        <f t="shared" ref="BX7:BX20" si="17">+BW7*(1-BV$4)</f>
        <v>0</v>
      </c>
      <c r="BY7" s="2">
        <f>+BY6-BV7</f>
        <v>0</v>
      </c>
      <c r="BZ7" s="2">
        <f t="shared" ref="BZ7:BZ18" si="18">BV7+BX7</f>
        <v>0</v>
      </c>
      <c r="CB7" s="5">
        <v>3.5000000000000003E-2</v>
      </c>
      <c r="CC7" s="5"/>
      <c r="CD7" s="2">
        <f>IF(CE7&lt;&gt;0,CC7*CG6,0)</f>
        <v>0</v>
      </c>
      <c r="CE7" s="2">
        <f>IF(MONTH($F7)=CG$3,CG6*CB7*($G6+$G7)/365,0)+IF(MONTH($F7)=CG$4,CG6*CB7*($G6+$G7)/365,0)</f>
        <v>0</v>
      </c>
      <c r="CF7" s="2">
        <f t="shared" ref="CF7:CF22" si="19">+CE7*(1-CD$4)</f>
        <v>0</v>
      </c>
      <c r="CG7" s="2">
        <f>+CG6-CD7</f>
        <v>0</v>
      </c>
      <c r="CH7" s="2">
        <f t="shared" ref="CH7:CH18" si="20">CD7+CF7</f>
        <v>0</v>
      </c>
      <c r="CI7" s="2"/>
      <c r="CR7" s="34">
        <v>0.02</v>
      </c>
      <c r="CS7" s="5">
        <v>1</v>
      </c>
      <c r="CT7" s="2">
        <f>IF(CU7&lt;&gt;0,CS7*CW6,0)</f>
        <v>0</v>
      </c>
      <c r="CU7" s="2">
        <f>IF(MONTH($F7)=CW$3,CW6*CR7*($G6+$G7)/365,0)+IF(MONTH($F7)=CW$4,CW6*CR7*($G6+$G7)/365,0)</f>
        <v>0</v>
      </c>
      <c r="CV7" s="2">
        <f t="shared" ref="CV7" si="21">+CU7*(1-CT$4)</f>
        <v>0</v>
      </c>
      <c r="CW7" s="2">
        <f>+CW6-CT7</f>
        <v>0</v>
      </c>
      <c r="CX7" s="2">
        <f t="shared" ref="CX7:CX8" si="22">CT7+CV7</f>
        <v>0</v>
      </c>
      <c r="CZ7" s="5">
        <v>0.04</v>
      </c>
      <c r="DA7" s="5"/>
      <c r="DB7" s="2">
        <f>IF(DA7&gt;0,DA7*DE6,0)</f>
        <v>0</v>
      </c>
      <c r="DC7" s="2">
        <f>IF(MONTH($F7)=DE$3,DE6*CZ7*($G6+$G7)/365,0)+IF(MONTH($F7)=DE$4,DE6*CZ7*($G6+$G7)/365,0)</f>
        <v>0</v>
      </c>
      <c r="DD7" s="2">
        <f t="shared" ref="DD7:DD13" si="23">+DC7*(1-DB$4)</f>
        <v>0</v>
      </c>
      <c r="DE7" s="2">
        <f>+DE6-DB7</f>
        <v>0</v>
      </c>
      <c r="DF7" s="2">
        <f t="shared" ref="DF7:DF33" si="24">DB7+DD7</f>
        <v>0</v>
      </c>
      <c r="DG7" s="2"/>
      <c r="DO7" s="2"/>
      <c r="DP7" s="5">
        <v>0.02</v>
      </c>
      <c r="DQ7" s="5"/>
      <c r="DR7" s="2">
        <f>IF(DS7&lt;&gt;0,DQ7*DU6,0)</f>
        <v>0</v>
      </c>
      <c r="DS7" s="2">
        <f>IF(MONTH($F7)=DU$3,DU6*DP7*($G6+$G7)/365,0)+IF(MONTH($F7)=DU$4,DU6*DP7*($G6+$G7)/365,0)</f>
        <v>0</v>
      </c>
      <c r="DT7" s="2">
        <f t="shared" ref="DT7:DT8" si="25">+DS7*(1-DR$4)</f>
        <v>0</v>
      </c>
      <c r="DU7" s="2">
        <f>+DU6-DR7</f>
        <v>0</v>
      </c>
      <c r="DV7" s="2">
        <f t="shared" ref="DV7:DV9" si="26">DR7+DT7</f>
        <v>0</v>
      </c>
      <c r="DX7" s="5">
        <v>0.02</v>
      </c>
      <c r="DY7" s="5"/>
      <c r="DZ7" s="2">
        <f>IF(EA7&lt;&gt;0,DY7*EC6,0)</f>
        <v>0</v>
      </c>
      <c r="EA7" s="2">
        <f>IF(MONTH($F7)=EC$3,EC6*DX7*($G6+$G7)/365,0)+IF(MONTH($F7)=EC$4,EC6*DX7*($G6+$G7)/365,0)</f>
        <v>0</v>
      </c>
      <c r="EB7" s="2">
        <f t="shared" ref="EB7:EB9" si="27">+EA7*(1-DZ$4)</f>
        <v>0</v>
      </c>
      <c r="EC7" s="2">
        <f>+EC6-DZ7</f>
        <v>0</v>
      </c>
      <c r="ED7" s="2">
        <f t="shared" ref="ED7:ED10" si="28">DZ7+EB7</f>
        <v>0</v>
      </c>
      <c r="EF7" s="5">
        <v>3.5000000000000003E-2</v>
      </c>
      <c r="EG7" s="5"/>
      <c r="EH7" s="2">
        <f>IF(EI7&lt;&gt;0,EG7*EK6,0)</f>
        <v>0</v>
      </c>
      <c r="EI7" s="2">
        <f>IF(MONTH($F7)=EK$3,EK6*EF7*($G6+$G7)/365,0)+IF(MONTH($F7)=EK$4,EK6*EF7*($G6+$G7)/365,0)</f>
        <v>0</v>
      </c>
      <c r="EJ7" s="2">
        <f t="shared" ref="EJ7:EJ21" si="29">+EI7*(1-EH$4)</f>
        <v>0</v>
      </c>
      <c r="EK7" s="2">
        <f>+EK6-EH7</f>
        <v>0</v>
      </c>
      <c r="EL7" s="2">
        <f t="shared" ref="EL7:EL17" si="30">EH7+EJ7</f>
        <v>0</v>
      </c>
      <c r="EN7" s="5">
        <v>0.02</v>
      </c>
      <c r="EO7" s="5"/>
      <c r="EP7" s="2">
        <f>IF(EQ7&lt;&gt;0,EO7*ES6,0)</f>
        <v>0</v>
      </c>
      <c r="EQ7" s="2">
        <f>IF(MONTH($F7)=ES$3,ES6*EN7*($G6+$G7)/365,0)+IF(MONTH($F7)=ES$4,ES6*EN7*($G6+$G7)/365,0)</f>
        <v>0</v>
      </c>
      <c r="ER7" s="2">
        <f t="shared" ref="ER7:ER17" si="31">+EQ7*(1-EP$4)</f>
        <v>0</v>
      </c>
      <c r="ES7" s="2">
        <f>+ES6-EP7</f>
        <v>0</v>
      </c>
      <c r="ET7" s="2">
        <f t="shared" ref="ET7:ET17" si="32">EP7+ER7</f>
        <v>0</v>
      </c>
      <c r="EV7" s="5">
        <v>0.02</v>
      </c>
      <c r="EW7" s="5"/>
      <c r="EX7" s="2">
        <f>IF(EY7&lt;&gt;0,EW7*FA6,0)</f>
        <v>0</v>
      </c>
      <c r="EY7" s="2">
        <f>IF(MONTH($F7)=FA$3,FA6*EV7*($G6+$G7)/365,0)+IF(MONTH($F7)=FA$4,FA6*EV7*($G6+$G7)/365,0)</f>
        <v>0</v>
      </c>
      <c r="EZ7" s="2">
        <f t="shared" ref="EZ7:EZ18" si="33">+EY7*(1-EX$4)</f>
        <v>0</v>
      </c>
      <c r="FA7" s="2">
        <f>+FA6-EX7</f>
        <v>0</v>
      </c>
      <c r="FB7" s="2">
        <f t="shared" ref="FB7:FB17" si="34">EX7+EZ7</f>
        <v>0</v>
      </c>
      <c r="FD7" s="5">
        <v>0.03</v>
      </c>
      <c r="FE7" s="5"/>
      <c r="FF7" s="2">
        <f>IF(FE7&gt;0,FE7*FI6,0)</f>
        <v>0</v>
      </c>
      <c r="FG7" s="2">
        <f>IF(MONTH($F7)=FI$3,FI6*FD7*($G6+$G7)/365,0)+IF(MONTH($F7)=FI$4,FI6*FD7*($G6+$G7)/365,0)</f>
        <v>0</v>
      </c>
      <c r="FH7" s="2">
        <f t="shared" ref="FH7:FH13" si="35">+FG7*(1-FF$4)</f>
        <v>0</v>
      </c>
      <c r="FI7" s="2">
        <f>+FI6-FF7</f>
        <v>0</v>
      </c>
      <c r="FJ7" s="2">
        <f t="shared" ref="FJ7:FJ32" si="36">FF7+FH7</f>
        <v>0</v>
      </c>
      <c r="FK7" s="81">
        <f t="shared" ref="FK7:FK32" si="37">+FG7+FF7</f>
        <v>0</v>
      </c>
      <c r="FM7" s="54">
        <f t="shared" ref="FM7:FM33" si="38">+J7+Z7+AH7+BN7+BV7+CD7+CL7+R7+AP7+AX7+CT7+DB7+DJ7+DR7+DZ7+EP7+EX7+EH7+FF7</f>
        <v>0</v>
      </c>
      <c r="FN7" s="55">
        <f>+L7+AB7+AJ7+BP7+BX7+CF7+CN7+T7+AR7+AZ7+CV7+DD7+DL7+DT7+EB7+ER7+EZ7+EJ7+FH7</f>
        <v>0</v>
      </c>
      <c r="FO7" s="53"/>
      <c r="FP7" s="56" t="str">
        <f>IF((+M6+AS6+BQ6+BY6+CG6+AC6+CO6+U6+AK6+BA6+CW6+DE6+DM6+DU6+EC6+ES6+FA6+EK6+FI6)=0,"",(+H7*M6+AN7*AS6++BL7*BQ6+BT7*BY6+CB7*CG6+X7*AC6+CJ7*CO6+P7*U6+AK6*AF7+BA6*AV7+CW6*CR7+CZ7*DE6+DM6*DH7+DU6*DP7+EC6*DX7+EN7*ES6+FA6*EV7+EF7*EK6+FD7*FI6)/(+M6+AS6+BQ6+BY6+CG6+AC6+CO6+U6+AK6+BA6+CW6+DE6+DM6+DU6+EC6+ES6+FA6+EK6+FI6))</f>
        <v/>
      </c>
    </row>
    <row r="8" spans="1:172" ht="15.75" x14ac:dyDescent="0.25">
      <c r="A8">
        <f t="shared" si="0"/>
        <v>6</v>
      </c>
      <c r="B8">
        <f>+B7+3</f>
        <v>3</v>
      </c>
      <c r="C8" s="1">
        <f t="shared" ref="C8:C34" si="39">IF(A8=1,21,IF(A8=7,22,20))</f>
        <v>20</v>
      </c>
      <c r="D8" s="1">
        <f>IF(D7=12,3,+D7+3)</f>
        <v>9</v>
      </c>
      <c r="E8" s="1">
        <f>IF(D8=3,E7+1,E7)</f>
        <v>2024</v>
      </c>
      <c r="F8" s="3">
        <f t="shared" si="1"/>
        <v>45555</v>
      </c>
      <c r="G8" s="2">
        <f>+F8-F7</f>
        <v>92</v>
      </c>
      <c r="H8" s="73">
        <v>0.05</v>
      </c>
      <c r="I8" s="8"/>
      <c r="J8" s="2">
        <f t="shared" ref="J8:J9" si="40">IF(K8&lt;&gt;0,I8*M7,0)</f>
        <v>0</v>
      </c>
      <c r="K8" s="2">
        <f t="shared" ref="K8:K9" si="41">IF(MONTH($F8)=M$3,M7*H8*($G7+$G8)/365,0)+IF(MONTH($F8)=M$4,M7*H8*($G7+$G8)/365,0)</f>
        <v>0</v>
      </c>
      <c r="L8" s="2">
        <f t="shared" si="2"/>
        <v>0</v>
      </c>
      <c r="M8" s="2">
        <f t="shared" ref="M8:M9" si="42">+M7-J8</f>
        <v>0</v>
      </c>
      <c r="N8" s="2">
        <f t="shared" si="3"/>
        <v>0</v>
      </c>
      <c r="P8" s="5">
        <v>0.04</v>
      </c>
      <c r="Q8" s="5"/>
      <c r="R8" s="2">
        <f t="shared" ref="R8:R19" si="43">IF(S8&lt;&gt;0,Q8*U7,0)</f>
        <v>0</v>
      </c>
      <c r="S8" s="2">
        <f t="shared" ref="S8:S15" si="44">IF(MONTH($F8)=U$3,U7*P8*($G7+$G8)/365,0)+IF(MONTH($F8)=U$4,U7*P8*($G7+$G8)/365,0)</f>
        <v>0</v>
      </c>
      <c r="T8" s="2">
        <f t="shared" si="4"/>
        <v>0</v>
      </c>
      <c r="U8" s="2">
        <f t="shared" ref="U8:U16" si="45">+U7-R8</f>
        <v>0</v>
      </c>
      <c r="V8" s="2">
        <f t="shared" si="5"/>
        <v>0</v>
      </c>
      <c r="W8" s="5"/>
      <c r="X8" s="5">
        <v>0.05</v>
      </c>
      <c r="Y8" s="5"/>
      <c r="Z8" s="2">
        <f t="shared" ref="Z8:Z9" si="46">IF(AA8&lt;&gt;0,Y8*AC7,0)</f>
        <v>0</v>
      </c>
      <c r="AA8" s="2">
        <f t="shared" ref="AA8:AA9" si="47">IF(MONTH($F8)=AC$3,AC7*X8*($G7+$G8)/365,0)+IF(MONTH($F8)=AC$4,AC7*X8*($G7+$G8)/365,0)</f>
        <v>0</v>
      </c>
      <c r="AB8" s="2">
        <f t="shared" si="6"/>
        <v>0</v>
      </c>
      <c r="AC8" s="2">
        <f t="shared" ref="AC8:AC9" si="48">+AC7-Z8</f>
        <v>0</v>
      </c>
      <c r="AD8" s="2">
        <f t="shared" si="7"/>
        <v>0</v>
      </c>
      <c r="AF8" s="87">
        <v>0.04</v>
      </c>
      <c r="AG8" s="8"/>
      <c r="AH8" s="2">
        <f>IF(AG8&gt;0,AG8*AK7,0)</f>
        <v>0</v>
      </c>
      <c r="AI8" s="2">
        <f>IF(MONTH($F8)=AK$3,AK7*AF8*($G7+$G8)/365,0)+IF(MONTH($F8)=AK$4,AK7*AF8*($G7+$G8)/365,0)</f>
        <v>0</v>
      </c>
      <c r="AJ8" s="2">
        <f t="shared" ref="AJ8:AJ34" si="49">+AI8*(1-AH$4)</f>
        <v>0</v>
      </c>
      <c r="AK8" s="2">
        <f>+AK7-AH8</f>
        <v>0</v>
      </c>
      <c r="AL8" s="2">
        <f t="shared" ref="AL8:AL34" si="50">AH8+AJ8</f>
        <v>0</v>
      </c>
      <c r="AM8" s="5"/>
      <c r="AN8" s="5">
        <v>5.5E-2</v>
      </c>
      <c r="AO8" s="5"/>
      <c r="AP8" s="2">
        <f t="shared" ref="AP8:AP11" si="51">IF(AQ8&lt;&gt;0,AO8*AS7,0)</f>
        <v>0</v>
      </c>
      <c r="AQ8" s="2">
        <f t="shared" ref="AQ8:AQ11" si="52">IF(MONTH($F8)=AS$3,AS7*AN8*($G7+$G8)/365,0)+IF(MONTH($F8)=AS$4,AS7*AN8*($G7+$G8)/365,0)</f>
        <v>0</v>
      </c>
      <c r="AR8" s="2">
        <f>+AQ8*(1-AP$4)</f>
        <v>0</v>
      </c>
      <c r="AS8" s="2">
        <f t="shared" ref="AS8:AS11" si="53">+AS7-AP8</f>
        <v>0</v>
      </c>
      <c r="AT8" s="2">
        <f t="shared" si="11"/>
        <v>0</v>
      </c>
      <c r="AU8" s="5"/>
      <c r="AV8" s="5">
        <v>0.05</v>
      </c>
      <c r="AW8" s="5"/>
      <c r="AX8" s="2">
        <f t="shared" ref="AX8:AX13" si="54">IF(AY8&lt;&gt;0,AW8*BA7,0)</f>
        <v>0</v>
      </c>
      <c r="AY8" s="2">
        <f t="shared" ref="AY8:AY13" si="55">IF(MONTH($F8)=BA$3,BA7*AV8*($G7+$G8)/365,0)+IF(MONTH($F8)=BA$4,BA7*AV8*($G7+$G8)/365,0)</f>
        <v>0</v>
      </c>
      <c r="AZ8" s="2">
        <f t="shared" si="12"/>
        <v>0</v>
      </c>
      <c r="BA8" s="2">
        <f t="shared" ref="BA8:BA13" si="56">+BA7-AX8</f>
        <v>0</v>
      </c>
      <c r="BB8" s="2">
        <f t="shared" si="13"/>
        <v>0</v>
      </c>
      <c r="BK8" s="2"/>
      <c r="BL8" s="34">
        <f t="shared" ref="BL8:BL33" si="57">+BL7</f>
        <v>0.03</v>
      </c>
      <c r="BM8" s="5"/>
      <c r="BN8" s="2">
        <f t="shared" ref="BN8:BN30" si="58">IF(BM8&gt;0,BM8*BQ7,0)</f>
        <v>0</v>
      </c>
      <c r="BO8" s="2">
        <f t="shared" ref="BO8:BO32" si="59">IF(MONTH($F8)=BQ$3,BQ7*BL8*($G7+$G8)/365,0)+IF(MONTH($F8)=BQ$4,BQ7*BL8*($G7+$G8)/365,0)</f>
        <v>0</v>
      </c>
      <c r="BP8" s="2">
        <f t="shared" si="14"/>
        <v>0</v>
      </c>
      <c r="BQ8" s="2">
        <f t="shared" ref="BQ8:BQ32" si="60">+BQ7-BN8</f>
        <v>0</v>
      </c>
      <c r="BR8" s="2">
        <f t="shared" si="15"/>
        <v>0</v>
      </c>
      <c r="BS8" s="81">
        <f t="shared" si="16"/>
        <v>0</v>
      </c>
      <c r="BT8" s="34">
        <v>0.03</v>
      </c>
      <c r="BU8" s="5"/>
      <c r="BV8" s="2">
        <f t="shared" ref="BV8:BV20" si="61">IF(BW8&lt;&gt;0,BU8*BY7,0)</f>
        <v>0</v>
      </c>
      <c r="BW8" s="2">
        <f t="shared" ref="BW8:BW16" si="62">IF(MONTH($F8)=BY$3,BY7*BT8*($G7+$G8)/365,0)+IF(MONTH($F8)=BY$4,BY7*BT8*($G7+$G8)/365,0)</f>
        <v>0</v>
      </c>
      <c r="BX8" s="2">
        <f t="shared" si="17"/>
        <v>0</v>
      </c>
      <c r="BY8" s="2">
        <f t="shared" ref="BY8:BY17" si="63">+BY7-BV8</f>
        <v>0</v>
      </c>
      <c r="BZ8" s="2">
        <f t="shared" si="18"/>
        <v>0</v>
      </c>
      <c r="CB8" s="5">
        <v>3.5000000000000003E-2</v>
      </c>
      <c r="CC8" s="5"/>
      <c r="CD8" s="2">
        <f t="shared" ref="CD8:CD22" si="64">IF(CE8&lt;&gt;0,CC8*CG7,0)</f>
        <v>0</v>
      </c>
      <c r="CE8" s="2">
        <f t="shared" ref="CE8:CE22" si="65">IF(MONTH($F8)=CG$3,CG7*CB8*($G7+$G8)/365,0)+IF(MONTH($F8)=CG$4,CG7*CB8*($G7+$G8)/365,0)</f>
        <v>0</v>
      </c>
      <c r="CF8" s="2">
        <f t="shared" si="19"/>
        <v>0</v>
      </c>
      <c r="CG8" s="2">
        <f t="shared" ref="CG8:CG17" si="66">+CG7-CD8</f>
        <v>0</v>
      </c>
      <c r="CH8" s="2">
        <f t="shared" si="20"/>
        <v>0</v>
      </c>
      <c r="CI8" s="2"/>
      <c r="CZ8" s="5">
        <v>0.04</v>
      </c>
      <c r="DA8" s="5"/>
      <c r="DB8" s="2">
        <f t="shared" ref="DB8:DB32" si="67">IF(DA8&gt;0,DA8*DE7,0)</f>
        <v>0</v>
      </c>
      <c r="DC8" s="2">
        <f t="shared" ref="DC8:DC33" si="68">IF(MONTH($F8)=DE$3,DE7*CZ8*($G7+$G8)/365,0)+IF(MONTH($F8)=DE$4,DE7*CZ8*($G7+$G8)/365,0)</f>
        <v>0</v>
      </c>
      <c r="DD8" s="2">
        <f t="shared" si="23"/>
        <v>0</v>
      </c>
      <c r="DE8" s="2">
        <f t="shared" ref="DE8:DE33" si="69">+DE7-DB8</f>
        <v>0</v>
      </c>
      <c r="DF8" s="2">
        <f t="shared" si="24"/>
        <v>0</v>
      </c>
      <c r="DG8" s="2"/>
      <c r="DO8" s="2"/>
      <c r="DP8" s="34">
        <v>0.02</v>
      </c>
      <c r="DQ8" s="5">
        <v>1</v>
      </c>
      <c r="DR8" s="2">
        <f t="shared" ref="DR8" si="70">IF(DS8&lt;&gt;0,DQ8*DU7,0)</f>
        <v>0</v>
      </c>
      <c r="DS8" s="2">
        <f t="shared" ref="DS8" si="71">IF(MONTH($F8)=DU$3,DU7*DP8*($G7+$G8)/365,0)+IF(MONTH($F8)=DU$4,DU7*DP8*($G7+$G8)/365,0)</f>
        <v>0</v>
      </c>
      <c r="DT8" s="2">
        <f t="shared" si="25"/>
        <v>0</v>
      </c>
      <c r="DU8" s="2">
        <f t="shared" ref="DU8" si="72">+DU7-DR8</f>
        <v>0</v>
      </c>
      <c r="DV8" s="2">
        <f t="shared" si="26"/>
        <v>0</v>
      </c>
      <c r="DX8" s="5">
        <v>0.02</v>
      </c>
      <c r="DY8" s="5"/>
      <c r="DZ8" s="2">
        <f t="shared" ref="DZ8:DZ9" si="73">IF(EA8&lt;&gt;0,DY8*EC7,0)</f>
        <v>0</v>
      </c>
      <c r="EA8" s="2">
        <f t="shared" ref="EA8:EA9" si="74">IF(MONTH($F8)=EC$3,EC7*DX8*($G7+$G8)/365,0)+IF(MONTH($F8)=EC$4,EC7*DX8*($G7+$G8)/365,0)</f>
        <v>0</v>
      </c>
      <c r="EB8" s="2">
        <f t="shared" si="27"/>
        <v>0</v>
      </c>
      <c r="EC8" s="2">
        <f t="shared" ref="EC8:EC9" si="75">+EC7-DZ8</f>
        <v>0</v>
      </c>
      <c r="ED8" s="2">
        <f t="shared" si="28"/>
        <v>0</v>
      </c>
      <c r="EF8" s="5">
        <v>3.5000000000000003E-2</v>
      </c>
      <c r="EG8" s="5"/>
      <c r="EH8" s="2">
        <f t="shared" ref="EH8:EH21" si="76">IF(EI8&lt;&gt;0,EG8*EK7,0)</f>
        <v>0</v>
      </c>
      <c r="EI8" s="2">
        <f t="shared" ref="EI8:EI15" si="77">IF(MONTH($F8)=EK$3,EK7*EF8*($G7+$G8)/365,0)+IF(MONTH($F8)=EK$4,EK7*EF8*($G7+$G8)/365,0)</f>
        <v>0</v>
      </c>
      <c r="EJ8" s="2">
        <f t="shared" si="29"/>
        <v>0</v>
      </c>
      <c r="EK8" s="2">
        <f t="shared" ref="EK8:EK16" si="78">+EK7-EH8</f>
        <v>0</v>
      </c>
      <c r="EL8" s="2">
        <f t="shared" si="30"/>
        <v>0</v>
      </c>
      <c r="EN8" s="5">
        <v>0.02</v>
      </c>
      <c r="EO8" s="5"/>
      <c r="EP8" s="2">
        <f t="shared" ref="EP8:EP17" si="79">IF(EQ8&lt;&gt;0,EO8*ES7,0)</f>
        <v>0</v>
      </c>
      <c r="EQ8" s="2">
        <f t="shared" ref="EQ8:EQ15" si="80">IF(MONTH($F8)=ES$3,ES7*EN8*($G7+$G8)/365,0)+IF(MONTH($F8)=ES$4,ES7*EN8*($G7+$G8)/365,0)</f>
        <v>0</v>
      </c>
      <c r="ER8" s="2">
        <f t="shared" si="31"/>
        <v>0</v>
      </c>
      <c r="ES8" s="2">
        <f t="shared" ref="ES8:ES16" si="81">+ES7-EP8</f>
        <v>0</v>
      </c>
      <c r="ET8" s="2">
        <f t="shared" si="32"/>
        <v>0</v>
      </c>
      <c r="EV8" s="5">
        <v>0.02</v>
      </c>
      <c r="EW8" s="5"/>
      <c r="EX8" s="2">
        <f t="shared" ref="EX8:EX18" si="82">IF(EY8&lt;&gt;0,EW8*FA7,0)</f>
        <v>0</v>
      </c>
      <c r="EY8" s="2">
        <f t="shared" ref="EY8:EY15" si="83">IF(MONTH($F8)=FA$3,FA7*EV8*($G7+$G8)/365,0)+IF(MONTH($F8)=FA$4,FA7*EV8*($G7+$G8)/365,0)</f>
        <v>0</v>
      </c>
      <c r="EZ8" s="2">
        <f t="shared" si="33"/>
        <v>0</v>
      </c>
      <c r="FA8" s="2">
        <f t="shared" ref="FA8:FA16" si="84">+FA7-EX8</f>
        <v>0</v>
      </c>
      <c r="FB8" s="2">
        <f t="shared" si="34"/>
        <v>0</v>
      </c>
      <c r="FD8" s="34">
        <v>3.5000000000000003E-2</v>
      </c>
      <c r="FE8" s="5"/>
      <c r="FF8" s="2">
        <f t="shared" ref="FF8:FF30" si="85">IF(FE8&gt;0,FE8*FI7,0)</f>
        <v>0</v>
      </c>
      <c r="FG8" s="2">
        <f t="shared" ref="FG8:FG31" si="86">IF(MONTH($F8)=FI$3,FI7*FD8*($G7+$G8)/365,0)+IF(MONTH($F8)=FI$4,FI7*FD8*($G7+$G8)/365,0)</f>
        <v>0</v>
      </c>
      <c r="FH8" s="2">
        <f t="shared" si="35"/>
        <v>0</v>
      </c>
      <c r="FI8" s="2">
        <f t="shared" ref="FI8:FI31" si="87">+FI7-FF8</f>
        <v>0</v>
      </c>
      <c r="FJ8" s="2">
        <f t="shared" si="36"/>
        <v>0</v>
      </c>
      <c r="FK8" s="81">
        <f t="shared" si="37"/>
        <v>0</v>
      </c>
      <c r="FM8" s="54">
        <f t="shared" ref="FM8:FM33" si="88">+J8+Z8+AH8+BN8+BV8+CD8+CL8+R8+AP8+AX8+CT8+DB8+DJ8+DR8+DZ8+EP8+EX8+EH8+FF8</f>
        <v>0</v>
      </c>
      <c r="FN8" s="55">
        <f t="shared" ref="FN8:FN33" si="89">+L8+AB8+AJ8+BP8+BX8+CF8+CN8+T8+AR8+AZ8+CV8+DD8+DL8+DT8+EB8+ER8+EZ8+EJ8+FH8</f>
        <v>0</v>
      </c>
      <c r="FO8" s="53"/>
      <c r="FP8" s="56" t="str">
        <f t="shared" ref="FP8:FP34" si="90">IF((+M7+AS7+BQ7+BY7+CG7+AC7+CO7+U7+AK7+BA7+CW7+DE7+DM7+DU7+EC7+ES7+FA7+EK7+FI7)=0,"",(+H8*M7+AN8*AS7++BL8*BQ7+BT8*BY7+CB8*CG7+X8*AC7+CJ8*CO7+P8*U7+AK7*AF8+BA7*AV8+CW7*CR8+CZ8*DE7+DM7*DH8+DU7*DP8+EC7*DX8+EN8*ES7+FA7*EV8+EF8*EK7+FD8*FI7)/(+M7+AS7+BQ7+BY7+CG7+AC7+CO7+U7+AK7+BA7+CW7+DE7+DM7+DU7+EC7+ES7+FA7+EK7+FI7))</f>
        <v/>
      </c>
    </row>
    <row r="9" spans="1:172" ht="15.75" x14ac:dyDescent="0.25">
      <c r="A9">
        <f t="shared" si="0"/>
        <v>6</v>
      </c>
      <c r="B9">
        <f t="shared" ref="B9:B34" si="91">+B8+3</f>
        <v>6</v>
      </c>
      <c r="C9" s="1">
        <f t="shared" si="39"/>
        <v>20</v>
      </c>
      <c r="D9" s="1">
        <f t="shared" ref="D9:D34" si="92">IF(D8=12,3,+D8+3)</f>
        <v>12</v>
      </c>
      <c r="E9" s="1">
        <f t="shared" ref="E9:E34" si="93">IF(D9=3,E8+1,E8)</f>
        <v>2024</v>
      </c>
      <c r="F9" s="3">
        <f t="shared" si="1"/>
        <v>45646</v>
      </c>
      <c r="G9" s="2">
        <f t="shared" ref="G9:G30" si="94">+F9-F8</f>
        <v>91</v>
      </c>
      <c r="H9" s="74">
        <v>0.05</v>
      </c>
      <c r="I9" s="5">
        <v>1</v>
      </c>
      <c r="J9" s="2">
        <f t="shared" si="40"/>
        <v>0</v>
      </c>
      <c r="K9" s="2">
        <f t="shared" si="41"/>
        <v>0</v>
      </c>
      <c r="L9" s="2">
        <f t="shared" si="2"/>
        <v>0</v>
      </c>
      <c r="M9" s="2">
        <f t="shared" si="42"/>
        <v>0</v>
      </c>
      <c r="N9" s="2">
        <f t="shared" si="3"/>
        <v>0</v>
      </c>
      <c r="P9" s="5">
        <v>0.04</v>
      </c>
      <c r="Q9" s="5"/>
      <c r="R9" s="2">
        <f t="shared" si="43"/>
        <v>0</v>
      </c>
      <c r="S9" s="2">
        <f t="shared" si="44"/>
        <v>0</v>
      </c>
      <c r="T9" s="2">
        <f t="shared" si="4"/>
        <v>0</v>
      </c>
      <c r="U9" s="2">
        <f t="shared" si="45"/>
        <v>0</v>
      </c>
      <c r="V9" s="2">
        <f t="shared" si="5"/>
        <v>0</v>
      </c>
      <c r="W9" s="5"/>
      <c r="X9" s="34">
        <v>0.05</v>
      </c>
      <c r="Y9" s="8">
        <v>1</v>
      </c>
      <c r="Z9" s="2">
        <f t="shared" si="46"/>
        <v>0</v>
      </c>
      <c r="AA9" s="2">
        <f t="shared" si="47"/>
        <v>0</v>
      </c>
      <c r="AB9" s="2">
        <f t="shared" si="6"/>
        <v>0</v>
      </c>
      <c r="AC9" s="2">
        <f t="shared" si="48"/>
        <v>0</v>
      </c>
      <c r="AD9" s="2">
        <f t="shared" si="7"/>
        <v>0</v>
      </c>
      <c r="AF9" s="87">
        <v>0.04</v>
      </c>
      <c r="AG9" s="8"/>
      <c r="AH9" s="2">
        <f t="shared" ref="AH9:AH34" si="95">IF(AG9&gt;0,AG9*AK8,0)</f>
        <v>0</v>
      </c>
      <c r="AI9" s="2">
        <f t="shared" ref="AI9:AI34" si="96">IF(MONTH($F9)=AK$3,AK8*AF9*($G8+$G9)/365,0)+IF(MONTH($F9)=AK$4,AK8*AF9*($G8+$G9)/365,0)</f>
        <v>0</v>
      </c>
      <c r="AJ9" s="2">
        <f t="shared" si="49"/>
        <v>0</v>
      </c>
      <c r="AK9" s="2">
        <f t="shared" ref="AK9:AK34" si="97">+AK8-AH9</f>
        <v>0</v>
      </c>
      <c r="AL9" s="2">
        <f t="shared" si="50"/>
        <v>0</v>
      </c>
      <c r="AM9" s="5"/>
      <c r="AN9" s="5">
        <v>5.5E-2</v>
      </c>
      <c r="AO9" s="5"/>
      <c r="AP9" s="2">
        <f t="shared" si="51"/>
        <v>0</v>
      </c>
      <c r="AQ9" s="2">
        <f t="shared" si="52"/>
        <v>0</v>
      </c>
      <c r="AR9" s="2">
        <f>+AQ9*(1-AP$4)</f>
        <v>0</v>
      </c>
      <c r="AS9" s="2">
        <f t="shared" si="53"/>
        <v>0</v>
      </c>
      <c r="AT9" s="2">
        <f t="shared" si="11"/>
        <v>0</v>
      </c>
      <c r="AU9" s="5"/>
      <c r="AV9" s="34">
        <v>0.05</v>
      </c>
      <c r="AW9" s="8">
        <v>0.5</v>
      </c>
      <c r="AX9" s="2">
        <f t="shared" si="54"/>
        <v>0</v>
      </c>
      <c r="AY9" s="2">
        <f t="shared" si="55"/>
        <v>0</v>
      </c>
      <c r="AZ9" s="2">
        <f t="shared" si="12"/>
        <v>0</v>
      </c>
      <c r="BA9" s="2">
        <f t="shared" si="56"/>
        <v>0</v>
      </c>
      <c r="BB9" s="2">
        <f t="shared" si="13"/>
        <v>0</v>
      </c>
      <c r="BK9" s="2"/>
      <c r="BL9" s="5">
        <v>3.5000000000000003E-2</v>
      </c>
      <c r="BM9" s="5"/>
      <c r="BN9" s="2">
        <f t="shared" si="58"/>
        <v>0</v>
      </c>
      <c r="BO9" s="2">
        <f t="shared" si="59"/>
        <v>0</v>
      </c>
      <c r="BP9" s="2">
        <f t="shared" si="14"/>
        <v>0</v>
      </c>
      <c r="BQ9" s="2">
        <f t="shared" si="60"/>
        <v>0</v>
      </c>
      <c r="BR9" s="2">
        <f t="shared" si="15"/>
        <v>0</v>
      </c>
      <c r="BS9" s="81">
        <f t="shared" si="16"/>
        <v>0</v>
      </c>
      <c r="BT9" s="5">
        <v>0.04</v>
      </c>
      <c r="BU9" s="5"/>
      <c r="BV9" s="2">
        <f t="shared" si="61"/>
        <v>0</v>
      </c>
      <c r="BW9" s="2">
        <f t="shared" si="62"/>
        <v>0</v>
      </c>
      <c r="BX9" s="2">
        <f t="shared" si="17"/>
        <v>0</v>
      </c>
      <c r="BY9" s="2">
        <f t="shared" si="63"/>
        <v>0</v>
      </c>
      <c r="BZ9" s="2">
        <f t="shared" si="18"/>
        <v>0</v>
      </c>
      <c r="CB9" s="5">
        <v>3.5000000000000003E-2</v>
      </c>
      <c r="CC9" s="5"/>
      <c r="CD9" s="2">
        <f t="shared" si="64"/>
        <v>0</v>
      </c>
      <c r="CE9" s="2">
        <f t="shared" si="65"/>
        <v>0</v>
      </c>
      <c r="CF9" s="2">
        <f t="shared" si="19"/>
        <v>0</v>
      </c>
      <c r="CG9" s="2">
        <f t="shared" si="66"/>
        <v>0</v>
      </c>
      <c r="CH9" s="2">
        <f t="shared" si="20"/>
        <v>0</v>
      </c>
      <c r="CI9" s="2"/>
      <c r="CZ9" s="34">
        <v>0.04</v>
      </c>
      <c r="DA9" s="5"/>
      <c r="DB9" s="2">
        <f t="shared" si="67"/>
        <v>0</v>
      </c>
      <c r="DC9" s="2">
        <f t="shared" si="68"/>
        <v>0</v>
      </c>
      <c r="DD9" s="2">
        <f t="shared" si="23"/>
        <v>0</v>
      </c>
      <c r="DE9" s="2">
        <f t="shared" si="69"/>
        <v>0</v>
      </c>
      <c r="DF9" s="2">
        <f t="shared" si="24"/>
        <v>0</v>
      </c>
      <c r="DG9" s="2"/>
      <c r="DO9" s="2"/>
      <c r="DX9" s="34">
        <v>0.02</v>
      </c>
      <c r="DY9" s="5">
        <v>1</v>
      </c>
      <c r="DZ9" s="2">
        <f t="shared" si="73"/>
        <v>0</v>
      </c>
      <c r="EA9" s="2">
        <f t="shared" si="74"/>
        <v>0</v>
      </c>
      <c r="EB9" s="2">
        <f t="shared" si="27"/>
        <v>0</v>
      </c>
      <c r="EC9" s="2">
        <f t="shared" si="75"/>
        <v>0</v>
      </c>
      <c r="ED9" s="2">
        <f t="shared" si="28"/>
        <v>0</v>
      </c>
      <c r="EF9" s="34">
        <v>3.5000000000000003E-2</v>
      </c>
      <c r="EG9" s="5"/>
      <c r="EH9" s="2">
        <f t="shared" si="76"/>
        <v>0</v>
      </c>
      <c r="EI9" s="2">
        <f t="shared" si="77"/>
        <v>0</v>
      </c>
      <c r="EJ9" s="2">
        <f t="shared" si="29"/>
        <v>0</v>
      </c>
      <c r="EK9" s="2">
        <f t="shared" si="78"/>
        <v>0</v>
      </c>
      <c r="EL9" s="2">
        <f t="shared" si="30"/>
        <v>0</v>
      </c>
      <c r="EN9" s="34">
        <v>0.02</v>
      </c>
      <c r="EO9" s="5"/>
      <c r="EP9" s="2">
        <f t="shared" si="79"/>
        <v>0</v>
      </c>
      <c r="EQ9" s="2">
        <f t="shared" si="80"/>
        <v>0</v>
      </c>
      <c r="ER9" s="2">
        <f t="shared" si="31"/>
        <v>0</v>
      </c>
      <c r="ES9" s="2">
        <f t="shared" si="81"/>
        <v>0</v>
      </c>
      <c r="ET9" s="2">
        <f t="shared" si="32"/>
        <v>0</v>
      </c>
      <c r="EV9" s="5">
        <v>0.02</v>
      </c>
      <c r="EW9" s="5"/>
      <c r="EX9" s="2">
        <f t="shared" si="82"/>
        <v>0</v>
      </c>
      <c r="EY9" s="2">
        <f t="shared" si="83"/>
        <v>0</v>
      </c>
      <c r="EZ9" s="2">
        <f t="shared" si="33"/>
        <v>0</v>
      </c>
      <c r="FA9" s="2">
        <f t="shared" si="84"/>
        <v>0</v>
      </c>
      <c r="FB9" s="2">
        <f t="shared" si="34"/>
        <v>0</v>
      </c>
      <c r="FD9" s="5">
        <f t="shared" ref="FD9:FD32" si="98">+FD8</f>
        <v>3.5000000000000003E-2</v>
      </c>
      <c r="FE9" s="5"/>
      <c r="FF9" s="2">
        <f t="shared" si="85"/>
        <v>0</v>
      </c>
      <c r="FG9" s="2">
        <f t="shared" si="86"/>
        <v>0</v>
      </c>
      <c r="FH9" s="2">
        <f t="shared" si="35"/>
        <v>0</v>
      </c>
      <c r="FI9" s="2">
        <f t="shared" si="87"/>
        <v>0</v>
      </c>
      <c r="FJ9" s="2">
        <f t="shared" si="36"/>
        <v>0</v>
      </c>
      <c r="FK9" s="81">
        <f t="shared" si="37"/>
        <v>0</v>
      </c>
      <c r="FM9" s="54">
        <f t="shared" si="88"/>
        <v>0</v>
      </c>
      <c r="FN9" s="55">
        <f t="shared" si="89"/>
        <v>0</v>
      </c>
      <c r="FO9" s="53"/>
      <c r="FP9" s="56" t="str">
        <f t="shared" si="90"/>
        <v/>
      </c>
    </row>
    <row r="10" spans="1:172" ht="15.75" x14ac:dyDescent="0.25">
      <c r="A10">
        <f t="shared" si="0"/>
        <v>5</v>
      </c>
      <c r="B10">
        <f t="shared" si="91"/>
        <v>9</v>
      </c>
      <c r="C10" s="1">
        <f t="shared" si="39"/>
        <v>20</v>
      </c>
      <c r="D10" s="1">
        <f t="shared" si="92"/>
        <v>3</v>
      </c>
      <c r="E10" s="1">
        <f t="shared" si="93"/>
        <v>2025</v>
      </c>
      <c r="F10" s="3">
        <f t="shared" si="1"/>
        <v>45736</v>
      </c>
      <c r="G10" s="2">
        <f t="shared" si="94"/>
        <v>90</v>
      </c>
      <c r="H10"/>
      <c r="P10" s="5">
        <v>0.04</v>
      </c>
      <c r="Q10" s="5"/>
      <c r="R10" s="2">
        <f t="shared" si="43"/>
        <v>0</v>
      </c>
      <c r="S10" s="2">
        <f t="shared" si="44"/>
        <v>0</v>
      </c>
      <c r="T10" s="2">
        <f t="shared" si="4"/>
        <v>0</v>
      </c>
      <c r="U10" s="2">
        <f t="shared" si="45"/>
        <v>0</v>
      </c>
      <c r="V10" s="2">
        <f t="shared" si="5"/>
        <v>0</v>
      </c>
      <c r="W10" s="5"/>
      <c r="X10"/>
      <c r="AF10" s="34">
        <v>0.04</v>
      </c>
      <c r="AG10" s="8"/>
      <c r="AH10" s="2">
        <f t="shared" si="95"/>
        <v>0</v>
      </c>
      <c r="AI10" s="2">
        <f t="shared" si="96"/>
        <v>0</v>
      </c>
      <c r="AJ10" s="2">
        <f t="shared" si="49"/>
        <v>0</v>
      </c>
      <c r="AK10" s="2">
        <f t="shared" si="97"/>
        <v>0</v>
      </c>
      <c r="AL10" s="2">
        <f t="shared" si="50"/>
        <v>0</v>
      </c>
      <c r="AM10" s="5"/>
      <c r="AN10" s="5">
        <v>5.5E-2</v>
      </c>
      <c r="AO10" s="5"/>
      <c r="AP10" s="2">
        <f t="shared" si="51"/>
        <v>0</v>
      </c>
      <c r="AQ10" s="2">
        <f t="shared" si="52"/>
        <v>0</v>
      </c>
      <c r="AR10" s="2">
        <f>+AQ10*(1-AP$4)</f>
        <v>0</v>
      </c>
      <c r="AS10" s="2">
        <f t="shared" si="53"/>
        <v>0</v>
      </c>
      <c r="AT10" s="2">
        <f t="shared" si="11"/>
        <v>0</v>
      </c>
      <c r="AU10" s="5"/>
      <c r="AV10" s="5">
        <v>5.2499999999999998E-2</v>
      </c>
      <c r="AW10" s="5"/>
      <c r="AX10" s="2">
        <f t="shared" si="54"/>
        <v>0</v>
      </c>
      <c r="AY10" s="2">
        <f t="shared" si="55"/>
        <v>0</v>
      </c>
      <c r="AZ10" s="2">
        <f>+AY10*(1-AX$4)</f>
        <v>0</v>
      </c>
      <c r="BA10" s="2">
        <f t="shared" si="56"/>
        <v>0</v>
      </c>
      <c r="BB10" s="2">
        <f t="shared" si="13"/>
        <v>0</v>
      </c>
      <c r="BK10" s="2"/>
      <c r="BL10" s="5">
        <f t="shared" si="57"/>
        <v>3.5000000000000003E-2</v>
      </c>
      <c r="BM10" s="5"/>
      <c r="BN10" s="2">
        <f t="shared" si="58"/>
        <v>0</v>
      </c>
      <c r="BO10" s="2">
        <f t="shared" si="59"/>
        <v>0</v>
      </c>
      <c r="BP10" s="2">
        <f t="shared" si="14"/>
        <v>0</v>
      </c>
      <c r="BQ10" s="2">
        <f t="shared" si="60"/>
        <v>0</v>
      </c>
      <c r="BR10" s="2">
        <f t="shared" si="15"/>
        <v>0</v>
      </c>
      <c r="BS10" s="81">
        <f t="shared" si="16"/>
        <v>0</v>
      </c>
      <c r="BT10" s="5">
        <v>0.04</v>
      </c>
      <c r="BU10" s="5"/>
      <c r="BV10" s="2">
        <f t="shared" si="61"/>
        <v>0</v>
      </c>
      <c r="BW10" s="2">
        <f t="shared" si="62"/>
        <v>0</v>
      </c>
      <c r="BX10" s="2">
        <f t="shared" si="17"/>
        <v>0</v>
      </c>
      <c r="BY10" s="2">
        <f t="shared" si="63"/>
        <v>0</v>
      </c>
      <c r="BZ10" s="2">
        <f t="shared" si="18"/>
        <v>0</v>
      </c>
      <c r="CB10" s="34">
        <v>3.5000000000000003E-2</v>
      </c>
      <c r="CC10" s="5"/>
      <c r="CD10" s="2">
        <f t="shared" si="64"/>
        <v>0</v>
      </c>
      <c r="CE10" s="2">
        <f t="shared" si="65"/>
        <v>0</v>
      </c>
      <c r="CF10" s="2">
        <f t="shared" si="19"/>
        <v>0</v>
      </c>
      <c r="CG10" s="2">
        <f t="shared" si="66"/>
        <v>0</v>
      </c>
      <c r="CH10" s="2">
        <f t="shared" si="20"/>
        <v>0</v>
      </c>
      <c r="CI10" s="2"/>
      <c r="CZ10" s="5">
        <v>4.4999999999999998E-2</v>
      </c>
      <c r="DA10" s="5"/>
      <c r="DB10" s="2">
        <f t="shared" si="67"/>
        <v>0</v>
      </c>
      <c r="DC10" s="2">
        <f t="shared" si="68"/>
        <v>0</v>
      </c>
      <c r="DD10" s="2">
        <f t="shared" si="23"/>
        <v>0</v>
      </c>
      <c r="DE10" s="2">
        <f t="shared" si="69"/>
        <v>0</v>
      </c>
      <c r="DF10" s="2">
        <f t="shared" si="24"/>
        <v>0</v>
      </c>
      <c r="DG10" s="2"/>
      <c r="DO10" s="2"/>
      <c r="EF10" s="5">
        <v>0.04</v>
      </c>
      <c r="EG10" s="5"/>
      <c r="EH10" s="2">
        <f t="shared" si="76"/>
        <v>0</v>
      </c>
      <c r="EI10" s="2">
        <f t="shared" si="77"/>
        <v>0</v>
      </c>
      <c r="EJ10" s="2">
        <f t="shared" si="29"/>
        <v>0</v>
      </c>
      <c r="EK10" s="2">
        <f t="shared" si="78"/>
        <v>0</v>
      </c>
      <c r="EL10" s="2">
        <f t="shared" si="30"/>
        <v>0</v>
      </c>
      <c r="EN10" s="5">
        <v>0.03</v>
      </c>
      <c r="EO10" s="5"/>
      <c r="EP10" s="2">
        <f t="shared" si="79"/>
        <v>0</v>
      </c>
      <c r="EQ10" s="2">
        <f t="shared" si="80"/>
        <v>0</v>
      </c>
      <c r="ER10" s="2">
        <f t="shared" si="31"/>
        <v>0</v>
      </c>
      <c r="ES10" s="2">
        <f t="shared" si="81"/>
        <v>0</v>
      </c>
      <c r="ET10" s="2">
        <f t="shared" si="32"/>
        <v>0</v>
      </c>
      <c r="EV10" s="34">
        <v>0.02</v>
      </c>
      <c r="EW10" s="5"/>
      <c r="EX10" s="2">
        <f t="shared" si="82"/>
        <v>0</v>
      </c>
      <c r="EY10" s="2">
        <f t="shared" si="83"/>
        <v>0</v>
      </c>
      <c r="EZ10" s="2">
        <f t="shared" si="33"/>
        <v>0</v>
      </c>
      <c r="FA10" s="2">
        <f t="shared" si="84"/>
        <v>0</v>
      </c>
      <c r="FB10" s="2">
        <f t="shared" si="34"/>
        <v>0</v>
      </c>
      <c r="FD10" s="5">
        <f t="shared" si="98"/>
        <v>3.5000000000000003E-2</v>
      </c>
      <c r="FE10" s="5"/>
      <c r="FF10" s="2">
        <f t="shared" si="85"/>
        <v>0</v>
      </c>
      <c r="FG10" s="2">
        <f t="shared" si="86"/>
        <v>0</v>
      </c>
      <c r="FH10" s="2">
        <f t="shared" si="35"/>
        <v>0</v>
      </c>
      <c r="FI10" s="2">
        <f t="shared" si="87"/>
        <v>0</v>
      </c>
      <c r="FJ10" s="2">
        <f t="shared" si="36"/>
        <v>0</v>
      </c>
      <c r="FK10" s="81">
        <f t="shared" si="37"/>
        <v>0</v>
      </c>
      <c r="FM10" s="54">
        <f t="shared" si="88"/>
        <v>0</v>
      </c>
      <c r="FN10" s="55">
        <f t="shared" si="89"/>
        <v>0</v>
      </c>
      <c r="FO10" s="53"/>
      <c r="FP10" s="56" t="str">
        <f t="shared" si="90"/>
        <v/>
      </c>
    </row>
    <row r="11" spans="1:172" ht="15.75" x14ac:dyDescent="0.25">
      <c r="A11">
        <f t="shared" si="0"/>
        <v>6</v>
      </c>
      <c r="B11">
        <f t="shared" si="91"/>
        <v>12</v>
      </c>
      <c r="C11" s="1">
        <f t="shared" si="39"/>
        <v>20</v>
      </c>
      <c r="D11" s="1">
        <f t="shared" si="92"/>
        <v>6</v>
      </c>
      <c r="E11" s="1">
        <f t="shared" si="93"/>
        <v>2025</v>
      </c>
      <c r="F11" s="3">
        <f t="shared" si="1"/>
        <v>45828</v>
      </c>
      <c r="G11" s="2">
        <f t="shared" si="94"/>
        <v>92</v>
      </c>
      <c r="H11"/>
      <c r="P11" s="5">
        <v>0.04</v>
      </c>
      <c r="Q11" s="5"/>
      <c r="R11" s="2">
        <f t="shared" si="43"/>
        <v>0</v>
      </c>
      <c r="S11" s="2">
        <f t="shared" si="44"/>
        <v>0</v>
      </c>
      <c r="T11" s="2">
        <f t="shared" si="4"/>
        <v>0</v>
      </c>
      <c r="U11" s="2">
        <f t="shared" si="45"/>
        <v>0</v>
      </c>
      <c r="V11" s="2">
        <f t="shared" si="5"/>
        <v>0</v>
      </c>
      <c r="W11" s="5"/>
      <c r="X11"/>
      <c r="AF11" s="87">
        <v>4.2500000000000003E-2</v>
      </c>
      <c r="AG11" s="8"/>
      <c r="AH11" s="2">
        <f t="shared" si="95"/>
        <v>0</v>
      </c>
      <c r="AI11" s="2">
        <f t="shared" si="96"/>
        <v>0</v>
      </c>
      <c r="AJ11" s="2">
        <f t="shared" si="49"/>
        <v>0</v>
      </c>
      <c r="AK11" s="2">
        <f t="shared" si="97"/>
        <v>0</v>
      </c>
      <c r="AL11" s="2">
        <f t="shared" si="50"/>
        <v>0</v>
      </c>
      <c r="AM11" s="5"/>
      <c r="AN11" s="34">
        <v>5.5E-2</v>
      </c>
      <c r="AO11" s="8">
        <v>1</v>
      </c>
      <c r="AP11" s="2">
        <f t="shared" si="51"/>
        <v>0</v>
      </c>
      <c r="AQ11" s="2">
        <f t="shared" si="52"/>
        <v>0</v>
      </c>
      <c r="AR11" s="2">
        <f>+AQ11*(1-AP$4)</f>
        <v>0</v>
      </c>
      <c r="AS11" s="2">
        <f t="shared" si="53"/>
        <v>0</v>
      </c>
      <c r="AT11" s="2">
        <f t="shared" si="11"/>
        <v>0</v>
      </c>
      <c r="AU11" s="5"/>
      <c r="AV11" s="5">
        <v>5.2499999999999998E-2</v>
      </c>
      <c r="AW11" s="5"/>
      <c r="AX11" s="2">
        <f t="shared" si="54"/>
        <v>0</v>
      </c>
      <c r="AY11" s="2">
        <f t="shared" si="55"/>
        <v>0</v>
      </c>
      <c r="AZ11" s="2">
        <f>+AY11*(1-AX$4)</f>
        <v>0</v>
      </c>
      <c r="BA11" s="2">
        <f t="shared" si="56"/>
        <v>0</v>
      </c>
      <c r="BB11" s="2">
        <f t="shared" si="13"/>
        <v>0</v>
      </c>
      <c r="BK11" s="2"/>
      <c r="BL11" s="5">
        <f t="shared" si="57"/>
        <v>3.5000000000000003E-2</v>
      </c>
      <c r="BM11" s="5"/>
      <c r="BN11" s="2">
        <f t="shared" si="58"/>
        <v>0</v>
      </c>
      <c r="BO11" s="2">
        <f t="shared" si="59"/>
        <v>0</v>
      </c>
      <c r="BP11" s="2">
        <f t="shared" si="14"/>
        <v>0</v>
      </c>
      <c r="BQ11" s="2">
        <f t="shared" si="60"/>
        <v>0</v>
      </c>
      <c r="BR11" s="2">
        <f t="shared" si="15"/>
        <v>0</v>
      </c>
      <c r="BS11" s="81">
        <f t="shared" si="16"/>
        <v>0</v>
      </c>
      <c r="BT11" s="5">
        <v>0.04</v>
      </c>
      <c r="BU11" s="5"/>
      <c r="BV11" s="2">
        <f t="shared" si="61"/>
        <v>0</v>
      </c>
      <c r="BW11" s="2">
        <f t="shared" si="62"/>
        <v>0</v>
      </c>
      <c r="BX11" s="2">
        <f t="shared" si="17"/>
        <v>0</v>
      </c>
      <c r="BY11" s="2">
        <f t="shared" si="63"/>
        <v>0</v>
      </c>
      <c r="BZ11" s="2">
        <f t="shared" si="18"/>
        <v>0</v>
      </c>
      <c r="CB11" s="5">
        <v>0.04</v>
      </c>
      <c r="CC11" s="5"/>
      <c r="CD11" s="2">
        <f t="shared" si="64"/>
        <v>0</v>
      </c>
      <c r="CE11" s="2">
        <f t="shared" si="65"/>
        <v>0</v>
      </c>
      <c r="CF11" s="2">
        <f t="shared" si="19"/>
        <v>0</v>
      </c>
      <c r="CG11" s="2">
        <f t="shared" si="66"/>
        <v>0</v>
      </c>
      <c r="CH11" s="2">
        <f t="shared" si="20"/>
        <v>0</v>
      </c>
      <c r="CI11" s="2"/>
      <c r="CZ11" s="5">
        <v>4.4999999999999998E-2</v>
      </c>
      <c r="DA11" s="5"/>
      <c r="DB11" s="2">
        <f t="shared" si="67"/>
        <v>0</v>
      </c>
      <c r="DC11" s="2">
        <f t="shared" si="68"/>
        <v>0</v>
      </c>
      <c r="DD11" s="2">
        <f t="shared" si="23"/>
        <v>0</v>
      </c>
      <c r="DE11" s="2">
        <f t="shared" si="69"/>
        <v>0</v>
      </c>
      <c r="DF11" s="2">
        <f t="shared" si="24"/>
        <v>0</v>
      </c>
      <c r="DG11" s="2"/>
      <c r="DO11" s="2"/>
      <c r="EF11" s="5">
        <v>0.04</v>
      </c>
      <c r="EG11" s="5"/>
      <c r="EH11" s="2">
        <f t="shared" si="76"/>
        <v>0</v>
      </c>
      <c r="EI11" s="2">
        <f t="shared" si="77"/>
        <v>0</v>
      </c>
      <c r="EJ11" s="2">
        <f t="shared" si="29"/>
        <v>0</v>
      </c>
      <c r="EK11" s="2">
        <f t="shared" si="78"/>
        <v>0</v>
      </c>
      <c r="EL11" s="2">
        <f t="shared" si="30"/>
        <v>0</v>
      </c>
      <c r="EN11" s="5">
        <v>0.03</v>
      </c>
      <c r="EO11" s="5"/>
      <c r="EP11" s="2">
        <f t="shared" si="79"/>
        <v>0</v>
      </c>
      <c r="EQ11" s="2">
        <f t="shared" si="80"/>
        <v>0</v>
      </c>
      <c r="ER11" s="2">
        <f t="shared" si="31"/>
        <v>0</v>
      </c>
      <c r="ES11" s="2">
        <f t="shared" si="81"/>
        <v>0</v>
      </c>
      <c r="ET11" s="2">
        <f t="shared" si="32"/>
        <v>0</v>
      </c>
      <c r="EV11" s="5">
        <v>0.03</v>
      </c>
      <c r="EW11" s="5"/>
      <c r="EX11" s="2">
        <f t="shared" si="82"/>
        <v>0</v>
      </c>
      <c r="EY11" s="2">
        <f t="shared" si="83"/>
        <v>0</v>
      </c>
      <c r="EZ11" s="2">
        <f t="shared" si="33"/>
        <v>0</v>
      </c>
      <c r="FA11" s="2">
        <f t="shared" si="84"/>
        <v>0</v>
      </c>
      <c r="FB11" s="2">
        <f t="shared" si="34"/>
        <v>0</v>
      </c>
      <c r="FD11" s="5">
        <f t="shared" si="98"/>
        <v>3.5000000000000003E-2</v>
      </c>
      <c r="FE11" s="5"/>
      <c r="FF11" s="2">
        <f t="shared" si="85"/>
        <v>0</v>
      </c>
      <c r="FG11" s="2">
        <f t="shared" si="86"/>
        <v>0</v>
      </c>
      <c r="FH11" s="2">
        <f t="shared" si="35"/>
        <v>0</v>
      </c>
      <c r="FI11" s="2">
        <f t="shared" si="87"/>
        <v>0</v>
      </c>
      <c r="FJ11" s="2">
        <f t="shared" si="36"/>
        <v>0</v>
      </c>
      <c r="FK11" s="81">
        <f t="shared" si="37"/>
        <v>0</v>
      </c>
      <c r="FM11" s="54">
        <f t="shared" si="88"/>
        <v>0</v>
      </c>
      <c r="FN11" s="55">
        <f t="shared" si="89"/>
        <v>0</v>
      </c>
      <c r="FO11" s="53"/>
      <c r="FP11" s="56" t="str">
        <f t="shared" si="90"/>
        <v/>
      </c>
    </row>
    <row r="12" spans="1:172" ht="15.75" x14ac:dyDescent="0.25">
      <c r="A12">
        <f t="shared" si="0"/>
        <v>7</v>
      </c>
      <c r="B12">
        <f t="shared" si="91"/>
        <v>15</v>
      </c>
      <c r="C12" s="1">
        <f t="shared" si="39"/>
        <v>22</v>
      </c>
      <c r="D12" s="1">
        <f t="shared" si="92"/>
        <v>9</v>
      </c>
      <c r="E12" s="1">
        <f t="shared" si="93"/>
        <v>2025</v>
      </c>
      <c r="F12" s="3">
        <f t="shared" si="1"/>
        <v>45922</v>
      </c>
      <c r="G12" s="2">
        <f t="shared" si="94"/>
        <v>94</v>
      </c>
      <c r="H12"/>
      <c r="P12" s="5">
        <v>0.04</v>
      </c>
      <c r="Q12" s="5"/>
      <c r="R12" s="2">
        <f t="shared" si="43"/>
        <v>0</v>
      </c>
      <c r="S12" s="2">
        <f t="shared" si="44"/>
        <v>0</v>
      </c>
      <c r="T12" s="2">
        <f t="shared" si="4"/>
        <v>0</v>
      </c>
      <c r="U12" s="2">
        <f t="shared" si="45"/>
        <v>0</v>
      </c>
      <c r="V12" s="2">
        <f t="shared" si="5"/>
        <v>0</v>
      </c>
      <c r="W12" s="5"/>
      <c r="X12"/>
      <c r="AF12" s="87">
        <v>4.2500000000000003E-2</v>
      </c>
      <c r="AG12" s="8"/>
      <c r="AH12" s="2">
        <f t="shared" si="95"/>
        <v>0</v>
      </c>
      <c r="AI12" s="2">
        <f t="shared" si="96"/>
        <v>0</v>
      </c>
      <c r="AJ12" s="2">
        <f t="shared" si="49"/>
        <v>0</v>
      </c>
      <c r="AK12" s="2">
        <f t="shared" si="97"/>
        <v>0</v>
      </c>
      <c r="AL12" s="2">
        <f t="shared" si="50"/>
        <v>0</v>
      </c>
      <c r="AM12" s="5"/>
      <c r="AU12" s="5"/>
      <c r="AV12" s="5">
        <v>5.2499999999999998E-2</v>
      </c>
      <c r="AW12" s="5"/>
      <c r="AX12" s="2">
        <f t="shared" si="54"/>
        <v>0</v>
      </c>
      <c r="AY12" s="2">
        <f t="shared" si="55"/>
        <v>0</v>
      </c>
      <c r="AZ12" s="2">
        <f>+AY12*(1-AX$4)</f>
        <v>0</v>
      </c>
      <c r="BA12" s="2">
        <f t="shared" si="56"/>
        <v>0</v>
      </c>
      <c r="BB12" s="2">
        <f t="shared" si="13"/>
        <v>0</v>
      </c>
      <c r="BK12" s="60"/>
      <c r="BL12" s="34">
        <f t="shared" si="57"/>
        <v>3.5000000000000003E-2</v>
      </c>
      <c r="BM12" s="5"/>
      <c r="BN12" s="2">
        <f t="shared" si="58"/>
        <v>0</v>
      </c>
      <c r="BO12" s="2">
        <f t="shared" si="59"/>
        <v>0</v>
      </c>
      <c r="BP12" s="2">
        <f t="shared" si="14"/>
        <v>0</v>
      </c>
      <c r="BQ12" s="2">
        <f t="shared" si="60"/>
        <v>0</v>
      </c>
      <c r="BR12" s="2">
        <f t="shared" si="15"/>
        <v>0</v>
      </c>
      <c r="BS12" s="81">
        <f t="shared" si="16"/>
        <v>0</v>
      </c>
      <c r="BT12" s="5">
        <v>0.04</v>
      </c>
      <c r="BU12" s="5"/>
      <c r="BV12" s="2">
        <f t="shared" si="61"/>
        <v>0</v>
      </c>
      <c r="BW12" s="2">
        <f t="shared" si="62"/>
        <v>0</v>
      </c>
      <c r="BX12" s="2">
        <f t="shared" si="17"/>
        <v>0</v>
      </c>
      <c r="BY12" s="2">
        <f t="shared" si="63"/>
        <v>0</v>
      </c>
      <c r="BZ12" s="2">
        <f t="shared" si="18"/>
        <v>0</v>
      </c>
      <c r="CA12" s="2"/>
      <c r="CB12" s="5">
        <v>0.04</v>
      </c>
      <c r="CC12" s="5"/>
      <c r="CD12" s="2">
        <f t="shared" si="64"/>
        <v>0</v>
      </c>
      <c r="CE12" s="2">
        <f t="shared" si="65"/>
        <v>0</v>
      </c>
      <c r="CF12" s="2">
        <f t="shared" si="19"/>
        <v>0</v>
      </c>
      <c r="CG12" s="2">
        <f t="shared" si="66"/>
        <v>0</v>
      </c>
      <c r="CH12" s="2">
        <f t="shared" si="20"/>
        <v>0</v>
      </c>
      <c r="CI12" s="2"/>
      <c r="CZ12" s="5">
        <v>4.4999999999999998E-2</v>
      </c>
      <c r="DA12" s="5"/>
      <c r="DB12" s="2">
        <f t="shared" si="67"/>
        <v>0</v>
      </c>
      <c r="DC12" s="2">
        <f t="shared" si="68"/>
        <v>0</v>
      </c>
      <c r="DD12" s="2">
        <f t="shared" si="23"/>
        <v>0</v>
      </c>
      <c r="DE12" s="2">
        <f t="shared" si="69"/>
        <v>0</v>
      </c>
      <c r="DF12" s="2">
        <f t="shared" si="24"/>
        <v>0</v>
      </c>
      <c r="DG12" s="2"/>
      <c r="DO12" s="2"/>
      <c r="EF12" s="5">
        <v>0.04</v>
      </c>
      <c r="EG12" s="5"/>
      <c r="EH12" s="2">
        <f t="shared" si="76"/>
        <v>0</v>
      </c>
      <c r="EI12" s="2">
        <f t="shared" si="77"/>
        <v>0</v>
      </c>
      <c r="EJ12" s="2">
        <f t="shared" si="29"/>
        <v>0</v>
      </c>
      <c r="EK12" s="2">
        <f t="shared" si="78"/>
        <v>0</v>
      </c>
      <c r="EL12" s="2">
        <f t="shared" si="30"/>
        <v>0</v>
      </c>
      <c r="EN12" s="5">
        <v>0.03</v>
      </c>
      <c r="EO12" s="5"/>
      <c r="EP12" s="2">
        <f t="shared" si="79"/>
        <v>0</v>
      </c>
      <c r="EQ12" s="2">
        <f t="shared" si="80"/>
        <v>0</v>
      </c>
      <c r="ER12" s="2">
        <f t="shared" si="31"/>
        <v>0</v>
      </c>
      <c r="ES12" s="2">
        <f t="shared" si="81"/>
        <v>0</v>
      </c>
      <c r="ET12" s="2">
        <f t="shared" si="32"/>
        <v>0</v>
      </c>
      <c r="EV12" s="5">
        <v>0.03</v>
      </c>
      <c r="EW12" s="5"/>
      <c r="EX12" s="2">
        <f t="shared" si="82"/>
        <v>0</v>
      </c>
      <c r="EY12" s="2">
        <f t="shared" si="83"/>
        <v>0</v>
      </c>
      <c r="EZ12" s="2">
        <f t="shared" si="33"/>
        <v>0</v>
      </c>
      <c r="FA12" s="2">
        <f t="shared" si="84"/>
        <v>0</v>
      </c>
      <c r="FB12" s="2">
        <f t="shared" si="34"/>
        <v>0</v>
      </c>
      <c r="FD12" s="34">
        <v>0.04</v>
      </c>
      <c r="FE12" s="5"/>
      <c r="FF12" s="2">
        <f t="shared" si="85"/>
        <v>0</v>
      </c>
      <c r="FG12" s="2">
        <f t="shared" si="86"/>
        <v>0</v>
      </c>
      <c r="FH12" s="2">
        <f t="shared" si="35"/>
        <v>0</v>
      </c>
      <c r="FI12" s="2">
        <f t="shared" si="87"/>
        <v>0</v>
      </c>
      <c r="FJ12" s="2">
        <f t="shared" si="36"/>
        <v>0</v>
      </c>
      <c r="FK12" s="81">
        <f t="shared" si="37"/>
        <v>0</v>
      </c>
      <c r="FM12" s="54">
        <f t="shared" si="88"/>
        <v>0</v>
      </c>
      <c r="FN12" s="55">
        <f t="shared" si="89"/>
        <v>0</v>
      </c>
      <c r="FO12" s="53"/>
      <c r="FP12" s="56" t="str">
        <f t="shared" si="90"/>
        <v/>
      </c>
    </row>
    <row r="13" spans="1:172" ht="15.75" x14ac:dyDescent="0.25">
      <c r="A13">
        <f t="shared" si="0"/>
        <v>7</v>
      </c>
      <c r="B13">
        <f t="shared" si="91"/>
        <v>18</v>
      </c>
      <c r="C13" s="1">
        <f t="shared" si="39"/>
        <v>22</v>
      </c>
      <c r="D13" s="1">
        <f t="shared" si="92"/>
        <v>12</v>
      </c>
      <c r="E13" s="1">
        <f t="shared" si="93"/>
        <v>2025</v>
      </c>
      <c r="F13" s="3">
        <f t="shared" si="1"/>
        <v>46013</v>
      </c>
      <c r="G13" s="2">
        <f t="shared" si="94"/>
        <v>91</v>
      </c>
      <c r="H13"/>
      <c r="P13" s="5">
        <v>0.04</v>
      </c>
      <c r="Q13" s="8"/>
      <c r="R13" s="2">
        <f t="shared" si="43"/>
        <v>0</v>
      </c>
      <c r="S13" s="2">
        <f t="shared" si="44"/>
        <v>0</v>
      </c>
      <c r="T13" s="2">
        <f t="shared" si="4"/>
        <v>0</v>
      </c>
      <c r="U13" s="2">
        <f t="shared" si="45"/>
        <v>0</v>
      </c>
      <c r="V13" s="2">
        <f t="shared" si="5"/>
        <v>0</v>
      </c>
      <c r="W13" s="5"/>
      <c r="X13"/>
      <c r="AF13" s="87">
        <v>4.2500000000000003E-2</v>
      </c>
      <c r="AG13" s="8"/>
      <c r="AH13" s="2">
        <f t="shared" si="95"/>
        <v>0</v>
      </c>
      <c r="AI13" s="2">
        <f t="shared" si="96"/>
        <v>0</v>
      </c>
      <c r="AJ13" s="2">
        <f t="shared" si="49"/>
        <v>0</v>
      </c>
      <c r="AK13" s="2">
        <f t="shared" si="97"/>
        <v>0</v>
      </c>
      <c r="AL13" s="2">
        <f t="shared" si="50"/>
        <v>0</v>
      </c>
      <c r="AM13" s="5"/>
      <c r="AU13" s="5"/>
      <c r="AV13" s="34">
        <v>5.2499999999999998E-2</v>
      </c>
      <c r="AW13" s="8">
        <v>1</v>
      </c>
      <c r="AX13" s="2">
        <f t="shared" si="54"/>
        <v>0</v>
      </c>
      <c r="AY13" s="2">
        <f t="shared" si="55"/>
        <v>0</v>
      </c>
      <c r="AZ13" s="2">
        <f>+AY13*(1-AX$4)</f>
        <v>0</v>
      </c>
      <c r="BA13" s="2">
        <f t="shared" si="56"/>
        <v>0</v>
      </c>
      <c r="BB13" s="2">
        <f t="shared" si="13"/>
        <v>0</v>
      </c>
      <c r="BK13" s="2"/>
      <c r="BL13" s="5">
        <v>0.04</v>
      </c>
      <c r="BM13" s="5"/>
      <c r="BN13" s="2">
        <f t="shared" si="58"/>
        <v>0</v>
      </c>
      <c r="BO13" s="2">
        <f t="shared" si="59"/>
        <v>0</v>
      </c>
      <c r="BP13" s="2">
        <f t="shared" si="14"/>
        <v>0</v>
      </c>
      <c r="BQ13" s="2">
        <f t="shared" si="60"/>
        <v>0</v>
      </c>
      <c r="BR13" s="2">
        <f t="shared" si="15"/>
        <v>0</v>
      </c>
      <c r="BS13" s="81">
        <f t="shared" si="16"/>
        <v>0</v>
      </c>
      <c r="BT13" s="5">
        <v>0.04</v>
      </c>
      <c r="BU13" s="5"/>
      <c r="BV13" s="2">
        <f t="shared" si="61"/>
        <v>0</v>
      </c>
      <c r="BW13" s="2">
        <f t="shared" si="62"/>
        <v>0</v>
      </c>
      <c r="BX13" s="2">
        <f t="shared" si="17"/>
        <v>0</v>
      </c>
      <c r="BY13" s="2">
        <f t="shared" si="63"/>
        <v>0</v>
      </c>
      <c r="BZ13" s="2">
        <f t="shared" si="18"/>
        <v>0</v>
      </c>
      <c r="CB13" s="5">
        <v>0.04</v>
      </c>
      <c r="CC13" s="5"/>
      <c r="CD13" s="2">
        <f t="shared" si="64"/>
        <v>0</v>
      </c>
      <c r="CE13" s="2">
        <f t="shared" si="65"/>
        <v>0</v>
      </c>
      <c r="CF13" s="2">
        <f t="shared" si="19"/>
        <v>0</v>
      </c>
      <c r="CG13" s="2">
        <f t="shared" si="66"/>
        <v>0</v>
      </c>
      <c r="CH13" s="2">
        <f t="shared" si="20"/>
        <v>0</v>
      </c>
      <c r="CZ13" s="34">
        <v>4.4999999999999998E-2</v>
      </c>
      <c r="DA13" s="5"/>
      <c r="DB13" s="2">
        <f t="shared" si="67"/>
        <v>0</v>
      </c>
      <c r="DC13" s="2">
        <f t="shared" si="68"/>
        <v>0</v>
      </c>
      <c r="DD13" s="2">
        <f t="shared" si="23"/>
        <v>0</v>
      </c>
      <c r="DE13" s="2">
        <f t="shared" si="69"/>
        <v>0</v>
      </c>
      <c r="DF13" s="2">
        <f t="shared" si="24"/>
        <v>0</v>
      </c>
      <c r="DG13" s="2"/>
      <c r="DO13" s="2"/>
      <c r="EF13" s="34">
        <v>0.04</v>
      </c>
      <c r="EG13" s="5"/>
      <c r="EH13" s="2">
        <f t="shared" si="76"/>
        <v>0</v>
      </c>
      <c r="EI13" s="2">
        <f t="shared" si="77"/>
        <v>0</v>
      </c>
      <c r="EJ13" s="2">
        <f t="shared" si="29"/>
        <v>0</v>
      </c>
      <c r="EK13" s="2">
        <f t="shared" si="78"/>
        <v>0</v>
      </c>
      <c r="EL13" s="2">
        <f t="shared" si="30"/>
        <v>0</v>
      </c>
      <c r="EN13" s="5">
        <v>0.03</v>
      </c>
      <c r="EO13" s="8">
        <v>0.5</v>
      </c>
      <c r="EP13" s="2">
        <f t="shared" si="79"/>
        <v>0</v>
      </c>
      <c r="EQ13" s="2">
        <f t="shared" si="80"/>
        <v>0</v>
      </c>
      <c r="ER13" s="2">
        <f t="shared" si="31"/>
        <v>0</v>
      </c>
      <c r="ES13" s="2">
        <f t="shared" si="81"/>
        <v>0</v>
      </c>
      <c r="ET13" s="2">
        <f t="shared" si="32"/>
        <v>0</v>
      </c>
      <c r="EV13" s="5">
        <v>0.03</v>
      </c>
      <c r="EW13" s="8"/>
      <c r="EX13" s="2">
        <f t="shared" si="82"/>
        <v>0</v>
      </c>
      <c r="EY13" s="2">
        <f t="shared" si="83"/>
        <v>0</v>
      </c>
      <c r="EZ13" s="2">
        <f t="shared" si="33"/>
        <v>0</v>
      </c>
      <c r="FA13" s="2">
        <f t="shared" si="84"/>
        <v>0</v>
      </c>
      <c r="FB13" s="2">
        <f t="shared" si="34"/>
        <v>0</v>
      </c>
      <c r="FD13" s="5">
        <f t="shared" si="98"/>
        <v>0.04</v>
      </c>
      <c r="FE13" s="5"/>
      <c r="FF13" s="2">
        <f t="shared" si="85"/>
        <v>0</v>
      </c>
      <c r="FG13" s="2">
        <f t="shared" si="86"/>
        <v>0</v>
      </c>
      <c r="FH13" s="2">
        <f t="shared" si="35"/>
        <v>0</v>
      </c>
      <c r="FI13" s="2">
        <f t="shared" si="87"/>
        <v>0</v>
      </c>
      <c r="FJ13" s="2">
        <f t="shared" si="36"/>
        <v>0</v>
      </c>
      <c r="FK13" s="81">
        <f t="shared" si="37"/>
        <v>0</v>
      </c>
      <c r="FM13" s="54">
        <f t="shared" si="88"/>
        <v>0</v>
      </c>
      <c r="FN13" s="55">
        <f t="shared" si="89"/>
        <v>0</v>
      </c>
      <c r="FO13" s="53"/>
      <c r="FP13" s="56" t="str">
        <f t="shared" si="90"/>
        <v/>
      </c>
    </row>
    <row r="14" spans="1:172" ht="15.75" x14ac:dyDescent="0.25">
      <c r="A14">
        <f t="shared" si="0"/>
        <v>6</v>
      </c>
      <c r="B14">
        <f t="shared" si="91"/>
        <v>21</v>
      </c>
      <c r="C14" s="1">
        <f t="shared" si="39"/>
        <v>20</v>
      </c>
      <c r="D14" s="1">
        <f t="shared" si="92"/>
        <v>3</v>
      </c>
      <c r="E14" s="1">
        <f t="shared" si="93"/>
        <v>2026</v>
      </c>
      <c r="F14" s="3">
        <f t="shared" si="1"/>
        <v>46101</v>
      </c>
      <c r="G14" s="2">
        <f t="shared" si="94"/>
        <v>88</v>
      </c>
      <c r="H14"/>
      <c r="P14" s="5">
        <v>0.04</v>
      </c>
      <c r="Q14" s="8"/>
      <c r="R14" s="2">
        <f t="shared" si="43"/>
        <v>0</v>
      </c>
      <c r="S14" s="2">
        <f t="shared" si="44"/>
        <v>0</v>
      </c>
      <c r="T14" s="2">
        <f t="shared" si="4"/>
        <v>0</v>
      </c>
      <c r="U14" s="2">
        <f t="shared" si="45"/>
        <v>0</v>
      </c>
      <c r="V14" s="2">
        <f t="shared" si="5"/>
        <v>0</v>
      </c>
      <c r="W14" s="5"/>
      <c r="X14"/>
      <c r="AF14" s="34">
        <v>4.2500000000000003E-2</v>
      </c>
      <c r="AG14" s="8"/>
      <c r="AH14" s="2">
        <f t="shared" si="95"/>
        <v>0</v>
      </c>
      <c r="AI14" s="2">
        <f t="shared" si="96"/>
        <v>0</v>
      </c>
      <c r="AJ14" s="2">
        <f t="shared" si="49"/>
        <v>0</v>
      </c>
      <c r="AK14" s="2">
        <f t="shared" si="97"/>
        <v>0</v>
      </c>
      <c r="AL14" s="2">
        <f t="shared" si="50"/>
        <v>0</v>
      </c>
      <c r="AM14" s="5"/>
      <c r="AU14" s="5"/>
      <c r="BK14" s="2"/>
      <c r="BL14" s="5">
        <f t="shared" si="57"/>
        <v>0.04</v>
      </c>
      <c r="BM14" s="5"/>
      <c r="BN14" s="2">
        <f t="shared" si="58"/>
        <v>0</v>
      </c>
      <c r="BO14" s="2">
        <f t="shared" si="59"/>
        <v>0</v>
      </c>
      <c r="BP14" s="2">
        <f>+BO14*(1-BN$4)</f>
        <v>0</v>
      </c>
      <c r="BQ14" s="2">
        <f t="shared" si="60"/>
        <v>0</v>
      </c>
      <c r="BR14" s="2">
        <f t="shared" si="15"/>
        <v>0</v>
      </c>
      <c r="BS14" s="81">
        <f t="shared" si="16"/>
        <v>0</v>
      </c>
      <c r="BT14" s="5">
        <v>0.04</v>
      </c>
      <c r="BU14" s="8"/>
      <c r="BV14" s="2">
        <f t="shared" si="61"/>
        <v>0</v>
      </c>
      <c r="BW14" s="2">
        <f t="shared" si="62"/>
        <v>0</v>
      </c>
      <c r="BX14" s="2">
        <f t="shared" si="17"/>
        <v>0</v>
      </c>
      <c r="BY14" s="2">
        <f t="shared" si="63"/>
        <v>0</v>
      </c>
      <c r="BZ14" s="2">
        <f t="shared" si="18"/>
        <v>0</v>
      </c>
      <c r="CB14" s="34">
        <v>0.04</v>
      </c>
      <c r="CC14" s="8"/>
      <c r="CD14" s="2">
        <f t="shared" si="64"/>
        <v>0</v>
      </c>
      <c r="CE14" s="2">
        <f t="shared" si="65"/>
        <v>0</v>
      </c>
      <c r="CF14" s="2">
        <f t="shared" si="19"/>
        <v>0</v>
      </c>
      <c r="CG14" s="2">
        <f t="shared" si="66"/>
        <v>0</v>
      </c>
      <c r="CH14" s="2">
        <f t="shared" si="20"/>
        <v>0</v>
      </c>
      <c r="CZ14" s="5">
        <v>4.7500000000000001E-2</v>
      </c>
      <c r="DA14" s="5"/>
      <c r="DB14" s="2">
        <f t="shared" si="67"/>
        <v>0</v>
      </c>
      <c r="DC14" s="2">
        <f t="shared" si="68"/>
        <v>0</v>
      </c>
      <c r="DD14" s="2">
        <f>+DC14*(1-DB$4)</f>
        <v>0</v>
      </c>
      <c r="DE14" s="2">
        <f t="shared" si="69"/>
        <v>0</v>
      </c>
      <c r="DF14" s="2">
        <f t="shared" si="24"/>
        <v>0</v>
      </c>
      <c r="DG14" s="2"/>
      <c r="DO14" s="2"/>
      <c r="EF14" s="5">
        <v>4.4999999999999998E-2</v>
      </c>
      <c r="EG14" s="5"/>
      <c r="EH14" s="2">
        <f t="shared" si="76"/>
        <v>0</v>
      </c>
      <c r="EI14" s="2">
        <f t="shared" si="77"/>
        <v>0</v>
      </c>
      <c r="EJ14" s="2">
        <f t="shared" si="29"/>
        <v>0</v>
      </c>
      <c r="EK14" s="2">
        <f t="shared" si="78"/>
        <v>0</v>
      </c>
      <c r="EL14" s="2">
        <f t="shared" si="30"/>
        <v>0</v>
      </c>
      <c r="EN14" s="5">
        <v>0.03</v>
      </c>
      <c r="EO14" s="8"/>
      <c r="EP14" s="2">
        <f t="shared" si="79"/>
        <v>0</v>
      </c>
      <c r="EQ14" s="2">
        <f t="shared" si="80"/>
        <v>0</v>
      </c>
      <c r="ER14" s="2">
        <f t="shared" si="31"/>
        <v>0</v>
      </c>
      <c r="ES14" s="2">
        <f t="shared" si="81"/>
        <v>0</v>
      </c>
      <c r="ET14" s="2">
        <f t="shared" si="32"/>
        <v>0</v>
      </c>
      <c r="EV14" s="5">
        <v>0.03</v>
      </c>
      <c r="EW14" s="8">
        <v>0.5</v>
      </c>
      <c r="EX14" s="2">
        <f t="shared" si="82"/>
        <v>0</v>
      </c>
      <c r="EY14" s="2">
        <f t="shared" si="83"/>
        <v>0</v>
      </c>
      <c r="EZ14" s="2">
        <f t="shared" si="33"/>
        <v>0</v>
      </c>
      <c r="FA14" s="2">
        <f t="shared" si="84"/>
        <v>0</v>
      </c>
      <c r="FB14" s="2">
        <f t="shared" si="34"/>
        <v>0</v>
      </c>
      <c r="FD14" s="5">
        <f t="shared" si="98"/>
        <v>0.04</v>
      </c>
      <c r="FE14" s="5"/>
      <c r="FF14" s="2">
        <f t="shared" si="85"/>
        <v>0</v>
      </c>
      <c r="FG14" s="2">
        <f t="shared" si="86"/>
        <v>0</v>
      </c>
      <c r="FH14" s="2">
        <f>+FG14*(1-FF$4)</f>
        <v>0</v>
      </c>
      <c r="FI14" s="2">
        <f t="shared" si="87"/>
        <v>0</v>
      </c>
      <c r="FJ14" s="2">
        <f t="shared" si="36"/>
        <v>0</v>
      </c>
      <c r="FK14" s="81">
        <f t="shared" si="37"/>
        <v>0</v>
      </c>
      <c r="FM14" s="54">
        <f t="shared" si="88"/>
        <v>0</v>
      </c>
      <c r="FN14" s="55">
        <f t="shared" si="89"/>
        <v>0</v>
      </c>
      <c r="FO14" s="53"/>
      <c r="FP14" s="56" t="str">
        <f t="shared" si="90"/>
        <v/>
      </c>
    </row>
    <row r="15" spans="1:172" ht="15.75" x14ac:dyDescent="0.25">
      <c r="A15">
        <f t="shared" si="0"/>
        <v>7</v>
      </c>
      <c r="B15">
        <f t="shared" si="91"/>
        <v>24</v>
      </c>
      <c r="C15" s="1">
        <f t="shared" si="39"/>
        <v>22</v>
      </c>
      <c r="D15" s="1">
        <f t="shared" si="92"/>
        <v>6</v>
      </c>
      <c r="E15" s="1">
        <f t="shared" si="93"/>
        <v>2026</v>
      </c>
      <c r="F15" s="3">
        <f t="shared" si="1"/>
        <v>46195</v>
      </c>
      <c r="G15" s="2">
        <f t="shared" si="94"/>
        <v>94</v>
      </c>
      <c r="H15"/>
      <c r="P15" s="34">
        <v>0.04</v>
      </c>
      <c r="Q15" s="8">
        <v>0.5</v>
      </c>
      <c r="R15" s="2">
        <f t="shared" si="43"/>
        <v>0</v>
      </c>
      <c r="S15" s="2">
        <f t="shared" si="44"/>
        <v>0</v>
      </c>
      <c r="T15" s="2">
        <f t="shared" si="4"/>
        <v>0</v>
      </c>
      <c r="U15" s="2">
        <f t="shared" si="45"/>
        <v>0</v>
      </c>
      <c r="V15" s="2">
        <f t="shared" si="5"/>
        <v>0</v>
      </c>
      <c r="W15" s="5"/>
      <c r="X15"/>
      <c r="AF15" s="87">
        <v>4.4999999999999998E-2</v>
      </c>
      <c r="AG15" s="8"/>
      <c r="AH15" s="2">
        <f t="shared" si="95"/>
        <v>0</v>
      </c>
      <c r="AI15" s="2">
        <f t="shared" si="96"/>
        <v>0</v>
      </c>
      <c r="AJ15" s="2">
        <f t="shared" si="49"/>
        <v>0</v>
      </c>
      <c r="AK15" s="2">
        <f t="shared" si="97"/>
        <v>0</v>
      </c>
      <c r="AL15" s="2">
        <f t="shared" si="50"/>
        <v>0</v>
      </c>
      <c r="AM15" s="5"/>
      <c r="AU15" s="5"/>
      <c r="BK15" s="2"/>
      <c r="BL15" s="5">
        <f t="shared" si="57"/>
        <v>0.04</v>
      </c>
      <c r="BM15" s="5"/>
      <c r="BN15" s="2">
        <f t="shared" si="58"/>
        <v>0</v>
      </c>
      <c r="BO15" s="2">
        <f t="shared" si="59"/>
        <v>0</v>
      </c>
      <c r="BP15" s="2">
        <f>+BO15*(1-BN$4)</f>
        <v>0</v>
      </c>
      <c r="BQ15" s="2">
        <f t="shared" si="60"/>
        <v>0</v>
      </c>
      <c r="BR15" s="2">
        <f t="shared" si="15"/>
        <v>0</v>
      </c>
      <c r="BS15" s="81">
        <f t="shared" si="16"/>
        <v>0</v>
      </c>
      <c r="BT15" s="5">
        <v>0.04</v>
      </c>
      <c r="BU15" s="8"/>
      <c r="BV15" s="2">
        <f t="shared" si="61"/>
        <v>0</v>
      </c>
      <c r="BW15" s="2">
        <f t="shared" si="62"/>
        <v>0</v>
      </c>
      <c r="BX15" s="2">
        <f t="shared" si="17"/>
        <v>0</v>
      </c>
      <c r="BY15" s="2">
        <f t="shared" si="63"/>
        <v>0</v>
      </c>
      <c r="BZ15" s="2">
        <f t="shared" si="18"/>
        <v>0</v>
      </c>
      <c r="CB15" s="5">
        <v>4.4999999999999998E-2</v>
      </c>
      <c r="CC15" s="8"/>
      <c r="CD15" s="2">
        <f t="shared" si="64"/>
        <v>0</v>
      </c>
      <c r="CE15" s="2">
        <f t="shared" si="65"/>
        <v>0</v>
      </c>
      <c r="CF15" s="2">
        <f t="shared" si="19"/>
        <v>0</v>
      </c>
      <c r="CG15" s="2">
        <f t="shared" si="66"/>
        <v>0</v>
      </c>
      <c r="CH15" s="2">
        <f t="shared" si="20"/>
        <v>0</v>
      </c>
      <c r="CZ15" s="5">
        <v>4.7500000000000001E-2</v>
      </c>
      <c r="DA15" s="5"/>
      <c r="DB15" s="2">
        <f t="shared" si="67"/>
        <v>0</v>
      </c>
      <c r="DC15" s="2">
        <f t="shared" si="68"/>
        <v>0</v>
      </c>
      <c r="DD15" s="2">
        <f>+DC15*(1-DB$4)</f>
        <v>0</v>
      </c>
      <c r="DE15" s="2">
        <f t="shared" si="69"/>
        <v>0</v>
      </c>
      <c r="DF15" s="2">
        <f t="shared" si="24"/>
        <v>0</v>
      </c>
      <c r="DG15" s="2"/>
      <c r="DO15" s="2"/>
      <c r="EF15" s="5">
        <v>4.4999999999999998E-2</v>
      </c>
      <c r="EG15" s="5"/>
      <c r="EH15" s="2">
        <f t="shared" si="76"/>
        <v>0</v>
      </c>
      <c r="EI15" s="2">
        <f t="shared" si="77"/>
        <v>0</v>
      </c>
      <c r="EJ15" s="2">
        <f t="shared" si="29"/>
        <v>0</v>
      </c>
      <c r="EK15" s="2">
        <f t="shared" si="78"/>
        <v>0</v>
      </c>
      <c r="EL15" s="2">
        <f t="shared" si="30"/>
        <v>0</v>
      </c>
      <c r="EN15" s="5">
        <v>0.03</v>
      </c>
      <c r="EO15" s="8"/>
      <c r="EP15" s="2">
        <f t="shared" si="79"/>
        <v>0</v>
      </c>
      <c r="EQ15" s="2">
        <f t="shared" si="80"/>
        <v>0</v>
      </c>
      <c r="ER15" s="2">
        <f t="shared" si="31"/>
        <v>0</v>
      </c>
      <c r="ES15" s="2">
        <f t="shared" si="81"/>
        <v>0</v>
      </c>
      <c r="ET15" s="2">
        <f t="shared" si="32"/>
        <v>0</v>
      </c>
      <c r="EV15" s="5">
        <v>0.03</v>
      </c>
      <c r="EW15" s="8"/>
      <c r="EX15" s="2">
        <f t="shared" si="82"/>
        <v>0</v>
      </c>
      <c r="EY15" s="2">
        <f t="shared" si="83"/>
        <v>0</v>
      </c>
      <c r="EZ15" s="2">
        <f t="shared" si="33"/>
        <v>0</v>
      </c>
      <c r="FA15" s="2">
        <f t="shared" si="84"/>
        <v>0</v>
      </c>
      <c r="FB15" s="2">
        <f t="shared" si="34"/>
        <v>0</v>
      </c>
      <c r="FD15" s="5">
        <f t="shared" si="98"/>
        <v>0.04</v>
      </c>
      <c r="FE15" s="5"/>
      <c r="FF15" s="2">
        <f t="shared" si="85"/>
        <v>0</v>
      </c>
      <c r="FG15" s="2">
        <f t="shared" si="86"/>
        <v>0</v>
      </c>
      <c r="FH15" s="2">
        <f>+FG15*(1-FF$4)</f>
        <v>0</v>
      </c>
      <c r="FI15" s="2">
        <f t="shared" si="87"/>
        <v>0</v>
      </c>
      <c r="FJ15" s="2">
        <f t="shared" si="36"/>
        <v>0</v>
      </c>
      <c r="FK15" s="81">
        <f t="shared" si="37"/>
        <v>0</v>
      </c>
      <c r="FM15" s="54">
        <f t="shared" si="88"/>
        <v>0</v>
      </c>
      <c r="FN15" s="55">
        <f t="shared" si="89"/>
        <v>0</v>
      </c>
      <c r="FO15" s="53"/>
      <c r="FP15" s="56" t="str">
        <f t="shared" si="90"/>
        <v/>
      </c>
    </row>
    <row r="16" spans="1:172" ht="15.75" x14ac:dyDescent="0.25">
      <c r="A16">
        <f t="shared" si="0"/>
        <v>1</v>
      </c>
      <c r="B16">
        <f t="shared" si="91"/>
        <v>27</v>
      </c>
      <c r="C16" s="1">
        <f t="shared" si="39"/>
        <v>21</v>
      </c>
      <c r="D16" s="1">
        <f t="shared" si="92"/>
        <v>9</v>
      </c>
      <c r="E16" s="1">
        <f t="shared" si="93"/>
        <v>2026</v>
      </c>
      <c r="F16" s="3">
        <f t="shared" si="1"/>
        <v>46286</v>
      </c>
      <c r="G16" s="2">
        <f t="shared" si="94"/>
        <v>91</v>
      </c>
      <c r="H16"/>
      <c r="P16" s="5">
        <v>0.05</v>
      </c>
      <c r="Q16" s="8"/>
      <c r="R16" s="2">
        <f t="shared" si="43"/>
        <v>0</v>
      </c>
      <c r="S16" s="2">
        <f>IF(MONTH($F16)=U$3,U15*P16*($G15+$G16)/365,0)+IF(MONTH($F16)=U$4,U15*P16*($G15+$G16)/365,0)</f>
        <v>0</v>
      </c>
      <c r="T16" s="2">
        <f t="shared" si="4"/>
        <v>0</v>
      </c>
      <c r="U16" s="2">
        <f t="shared" si="45"/>
        <v>0</v>
      </c>
      <c r="V16" s="2">
        <f t="shared" si="5"/>
        <v>0</v>
      </c>
      <c r="W16" s="5"/>
      <c r="X16"/>
      <c r="AF16" s="87">
        <v>4.4999999999999998E-2</v>
      </c>
      <c r="AG16" s="8"/>
      <c r="AH16" s="2">
        <f t="shared" si="95"/>
        <v>0</v>
      </c>
      <c r="AI16" s="2">
        <f t="shared" si="96"/>
        <v>0</v>
      </c>
      <c r="AJ16" s="2">
        <f t="shared" si="49"/>
        <v>0</v>
      </c>
      <c r="AK16" s="2">
        <f t="shared" si="97"/>
        <v>0</v>
      </c>
      <c r="AL16" s="2">
        <f t="shared" si="50"/>
        <v>0</v>
      </c>
      <c r="AM16" s="5"/>
      <c r="AU16" s="5"/>
      <c r="BL16" s="34">
        <f t="shared" si="57"/>
        <v>0.04</v>
      </c>
      <c r="BM16" s="5"/>
      <c r="BN16" s="2">
        <f t="shared" si="58"/>
        <v>0</v>
      </c>
      <c r="BO16" s="2">
        <f t="shared" si="59"/>
        <v>0</v>
      </c>
      <c r="BP16" s="2">
        <f>+BO16*(1-BN$4)</f>
        <v>0</v>
      </c>
      <c r="BQ16" s="2">
        <f t="shared" si="60"/>
        <v>0</v>
      </c>
      <c r="BR16" s="2">
        <f t="shared" si="15"/>
        <v>0</v>
      </c>
      <c r="BS16" s="81">
        <f t="shared" si="16"/>
        <v>0</v>
      </c>
      <c r="BT16" s="34">
        <v>0.04</v>
      </c>
      <c r="BU16" s="8">
        <v>0.5</v>
      </c>
      <c r="BV16" s="2">
        <f t="shared" si="61"/>
        <v>0</v>
      </c>
      <c r="BW16" s="2">
        <f t="shared" si="62"/>
        <v>0</v>
      </c>
      <c r="BX16" s="2">
        <f t="shared" si="17"/>
        <v>0</v>
      </c>
      <c r="BY16" s="2">
        <f t="shared" si="63"/>
        <v>0</v>
      </c>
      <c r="BZ16" s="2">
        <f t="shared" si="18"/>
        <v>0</v>
      </c>
      <c r="CB16" s="5">
        <v>4.4999999999999998E-2</v>
      </c>
      <c r="CC16" s="8"/>
      <c r="CD16" s="2">
        <f t="shared" si="64"/>
        <v>0</v>
      </c>
      <c r="CE16" s="2">
        <f t="shared" si="65"/>
        <v>0</v>
      </c>
      <c r="CF16" s="2">
        <f t="shared" si="19"/>
        <v>0</v>
      </c>
      <c r="CG16" s="2">
        <f t="shared" si="66"/>
        <v>0</v>
      </c>
      <c r="CH16" s="2">
        <f t="shared" si="20"/>
        <v>0</v>
      </c>
      <c r="CZ16" s="5">
        <v>4.7500000000000001E-2</v>
      </c>
      <c r="DA16" s="5"/>
      <c r="DB16" s="2">
        <f t="shared" si="67"/>
        <v>0</v>
      </c>
      <c r="DC16" s="2">
        <f t="shared" si="68"/>
        <v>0</v>
      </c>
      <c r="DD16" s="2">
        <f>+DC16*(1-DB$4)</f>
        <v>0</v>
      </c>
      <c r="DE16" s="2">
        <f t="shared" si="69"/>
        <v>0</v>
      </c>
      <c r="DF16" s="2">
        <f t="shared" si="24"/>
        <v>0</v>
      </c>
      <c r="DG16" s="2"/>
      <c r="DO16" s="2"/>
      <c r="EF16" s="5">
        <v>4.4999999999999998E-2</v>
      </c>
      <c r="EG16" s="8"/>
      <c r="EH16" s="2">
        <f t="shared" si="76"/>
        <v>0</v>
      </c>
      <c r="EI16" s="2">
        <f>IF(MONTH($F16)=EK$3,EK15*EF16*($G15+$G16)/365,0)+IF(MONTH($F16)=EK$4,EK15*EF16*($G15+$G16)/365,0)</f>
        <v>0</v>
      </c>
      <c r="EJ16" s="2">
        <f t="shared" si="29"/>
        <v>0</v>
      </c>
      <c r="EK16" s="2">
        <f t="shared" si="78"/>
        <v>0</v>
      </c>
      <c r="EL16" s="2">
        <f t="shared" si="30"/>
        <v>0</v>
      </c>
      <c r="EN16" s="5">
        <v>0.03</v>
      </c>
      <c r="EO16" s="8"/>
      <c r="EP16" s="2">
        <f t="shared" si="79"/>
        <v>0</v>
      </c>
      <c r="EQ16" s="2">
        <f>IF(MONTH($F16)=ES$3,ES15*EN16*($G15+$G16)/365,0)+IF(MONTH($F16)=ES$4,ES15*EN16*($G15+$G16)/365,0)</f>
        <v>0</v>
      </c>
      <c r="ER16" s="2">
        <f t="shared" si="31"/>
        <v>0</v>
      </c>
      <c r="ES16" s="2">
        <f t="shared" si="81"/>
        <v>0</v>
      </c>
      <c r="ET16" s="2">
        <f t="shared" si="32"/>
        <v>0</v>
      </c>
      <c r="EV16" s="5">
        <v>0.03</v>
      </c>
      <c r="EW16" s="8"/>
      <c r="EX16" s="2">
        <f t="shared" si="82"/>
        <v>0</v>
      </c>
      <c r="EY16" s="2">
        <f>IF(MONTH($F16)=FA$3,FA15*EV16*($G15+$G16)/365,0)+IF(MONTH($F16)=FA$4,FA15*EV16*($G15+$G16)/365,0)</f>
        <v>0</v>
      </c>
      <c r="EZ16" s="2">
        <f t="shared" si="33"/>
        <v>0</v>
      </c>
      <c r="FA16" s="2">
        <f t="shared" si="84"/>
        <v>0</v>
      </c>
      <c r="FB16" s="2">
        <f t="shared" si="34"/>
        <v>0</v>
      </c>
      <c r="FD16" s="34">
        <v>4.4999999999999998E-2</v>
      </c>
      <c r="FE16" s="5"/>
      <c r="FF16" s="2">
        <f t="shared" si="85"/>
        <v>0</v>
      </c>
      <c r="FG16" s="2">
        <f t="shared" si="86"/>
        <v>0</v>
      </c>
      <c r="FH16" s="2">
        <f>+FG16*(1-FF$4)</f>
        <v>0</v>
      </c>
      <c r="FI16" s="2">
        <f t="shared" si="87"/>
        <v>0</v>
      </c>
      <c r="FJ16" s="2">
        <f t="shared" si="36"/>
        <v>0</v>
      </c>
      <c r="FK16" s="81">
        <f t="shared" si="37"/>
        <v>0</v>
      </c>
      <c r="FM16" s="54">
        <f t="shared" si="88"/>
        <v>0</v>
      </c>
      <c r="FN16" s="55">
        <f t="shared" si="89"/>
        <v>0</v>
      </c>
      <c r="FO16" s="53"/>
      <c r="FP16" s="56" t="str">
        <f t="shared" si="90"/>
        <v/>
      </c>
    </row>
    <row r="17" spans="1:175" ht="15.75" x14ac:dyDescent="0.25">
      <c r="A17">
        <f t="shared" si="0"/>
        <v>1</v>
      </c>
      <c r="B17">
        <f t="shared" si="91"/>
        <v>30</v>
      </c>
      <c r="C17" s="1">
        <f t="shared" si="39"/>
        <v>21</v>
      </c>
      <c r="D17" s="1">
        <f t="shared" si="92"/>
        <v>12</v>
      </c>
      <c r="E17" s="1">
        <f t="shared" si="93"/>
        <v>2026</v>
      </c>
      <c r="F17" s="3">
        <f t="shared" si="1"/>
        <v>46377</v>
      </c>
      <c r="G17" s="2">
        <f t="shared" si="94"/>
        <v>91</v>
      </c>
      <c r="H17"/>
      <c r="P17" s="5">
        <v>0.05</v>
      </c>
      <c r="Q17" s="8"/>
      <c r="R17" s="2">
        <f t="shared" si="43"/>
        <v>0</v>
      </c>
      <c r="S17" s="2">
        <f>IF(MONTH($F17)=U$3,U16*P17*($G16+$G17)/365,0)+IF(MONTH($F17)=U$4,U16*P17*($G16+$G17)/365,0)</f>
        <v>0</v>
      </c>
      <c r="T17" s="2">
        <f t="shared" si="4"/>
        <v>0</v>
      </c>
      <c r="U17" s="2">
        <f>+U16-R17</f>
        <v>0</v>
      </c>
      <c r="V17" s="2">
        <f t="shared" si="5"/>
        <v>0</v>
      </c>
      <c r="W17" s="5"/>
      <c r="X17"/>
      <c r="AF17" s="87">
        <v>4.4999999999999998E-2</v>
      </c>
      <c r="AG17" s="8"/>
      <c r="AH17" s="2">
        <f t="shared" si="95"/>
        <v>0</v>
      </c>
      <c r="AI17" s="2">
        <f t="shared" si="96"/>
        <v>0</v>
      </c>
      <c r="AJ17" s="2">
        <f t="shared" si="49"/>
        <v>0</v>
      </c>
      <c r="AK17" s="2">
        <f t="shared" si="97"/>
        <v>0</v>
      </c>
      <c r="AL17" s="2">
        <f t="shared" si="50"/>
        <v>0</v>
      </c>
      <c r="AM17" s="5"/>
      <c r="AU17" s="5"/>
      <c r="BL17" s="5">
        <v>4.4999999999999998E-2</v>
      </c>
      <c r="BM17" s="5"/>
      <c r="BN17" s="2">
        <f t="shared" si="58"/>
        <v>0</v>
      </c>
      <c r="BO17" s="2">
        <f t="shared" si="59"/>
        <v>0</v>
      </c>
      <c r="BP17" s="2">
        <f t="shared" ref="BP17:BP32" si="99">+BO17*(1-BN$4)</f>
        <v>0</v>
      </c>
      <c r="BQ17" s="2">
        <f t="shared" si="60"/>
        <v>0</v>
      </c>
      <c r="BR17" s="2">
        <f t="shared" si="15"/>
        <v>0</v>
      </c>
      <c r="BS17" s="81">
        <f t="shared" si="16"/>
        <v>0</v>
      </c>
      <c r="BT17" s="5">
        <v>0.05</v>
      </c>
      <c r="BU17" s="8"/>
      <c r="BV17" s="2">
        <f t="shared" si="61"/>
        <v>0</v>
      </c>
      <c r="BW17" s="2">
        <f>IF(MONTH($F17)=BY$3,BY16*BT17*($G16+$G17)/365,0)+IF(MONTH($F17)=BY$4,BY16*BT17*($G16+$G17)/365,0)</f>
        <v>0</v>
      </c>
      <c r="BX17" s="2">
        <f t="shared" si="17"/>
        <v>0</v>
      </c>
      <c r="BY17" s="2">
        <f t="shared" si="63"/>
        <v>0</v>
      </c>
      <c r="BZ17" s="2">
        <f t="shared" si="18"/>
        <v>0</v>
      </c>
      <c r="CB17" s="5">
        <v>4.4999999999999998E-2</v>
      </c>
      <c r="CC17" s="8"/>
      <c r="CD17" s="2">
        <f t="shared" si="64"/>
        <v>0</v>
      </c>
      <c r="CE17" s="2">
        <f t="shared" si="65"/>
        <v>0</v>
      </c>
      <c r="CF17" s="2">
        <f t="shared" si="19"/>
        <v>0</v>
      </c>
      <c r="CG17" s="2">
        <f t="shared" si="66"/>
        <v>0</v>
      </c>
      <c r="CH17" s="2">
        <f t="shared" si="20"/>
        <v>0</v>
      </c>
      <c r="CZ17" s="34">
        <v>4.7500000000000001E-2</v>
      </c>
      <c r="DA17" s="5"/>
      <c r="DB17" s="2">
        <f t="shared" si="67"/>
        <v>0</v>
      </c>
      <c r="DC17" s="2">
        <f t="shared" si="68"/>
        <v>0</v>
      </c>
      <c r="DD17" s="2">
        <f t="shared" ref="DD17:DD33" si="100">+DC17*(1-DB$4)</f>
        <v>0</v>
      </c>
      <c r="DE17" s="2">
        <f t="shared" si="69"/>
        <v>0</v>
      </c>
      <c r="DF17" s="2">
        <f t="shared" si="24"/>
        <v>0</v>
      </c>
      <c r="DG17" s="2"/>
      <c r="DO17" s="2"/>
      <c r="EF17" s="34">
        <v>4.4999999999999998E-2</v>
      </c>
      <c r="EG17" s="5"/>
      <c r="EH17" s="2">
        <f t="shared" si="76"/>
        <v>0</v>
      </c>
      <c r="EI17" s="2">
        <f>IF(MONTH($F17)=EK$3,EK16*EF17*($G16+$G17)/365,0)+IF(MONTH($F17)=EK$4,EK16*EF17*($G16+$G17)/365,0)</f>
        <v>0</v>
      </c>
      <c r="EJ17" s="2">
        <f t="shared" si="29"/>
        <v>0</v>
      </c>
      <c r="EK17" s="2">
        <f>+EK16-EH17</f>
        <v>0</v>
      </c>
      <c r="EL17" s="2">
        <f>EH17+EJ17</f>
        <v>0</v>
      </c>
      <c r="EN17" s="5">
        <v>0.03</v>
      </c>
      <c r="EO17" s="5">
        <v>1</v>
      </c>
      <c r="EP17" s="2">
        <f t="shared" si="79"/>
        <v>0</v>
      </c>
      <c r="EQ17" s="2">
        <f>IF(MONTH($F17)=ES$3,ES16*EN17*($G16+$G17)/365,0)+IF(MONTH($F17)=ES$4,ES16*EN17*($G16+$G17)/365,0)</f>
        <v>0</v>
      </c>
      <c r="ER17" s="2">
        <f t="shared" si="31"/>
        <v>0</v>
      </c>
      <c r="ES17" s="2">
        <f>+ES16-EP17</f>
        <v>0</v>
      </c>
      <c r="ET17" s="2">
        <f>EP17+ER17</f>
        <v>0</v>
      </c>
      <c r="EV17" s="5">
        <v>0.03</v>
      </c>
      <c r="EW17" s="8"/>
      <c r="EX17" s="2">
        <f t="shared" si="82"/>
        <v>0</v>
      </c>
      <c r="EY17" s="2">
        <f>IF(MONTH($F17)=FA$3,FA16*EV17*($G16+$G17)/365,0)+IF(MONTH($F17)=FA$4,FA16*EV17*($G16+$G17)/365,0)</f>
        <v>0</v>
      </c>
      <c r="EZ17" s="2">
        <f t="shared" si="33"/>
        <v>0</v>
      </c>
      <c r="FA17" s="2">
        <f>+FA16-EX17</f>
        <v>0</v>
      </c>
      <c r="FB17" s="2">
        <f>EX17+EZ17</f>
        <v>0</v>
      </c>
      <c r="FD17" s="5">
        <f t="shared" si="98"/>
        <v>4.4999999999999998E-2</v>
      </c>
      <c r="FE17" s="5"/>
      <c r="FF17" s="2">
        <f t="shared" si="85"/>
        <v>0</v>
      </c>
      <c r="FG17" s="2">
        <f t="shared" si="86"/>
        <v>0</v>
      </c>
      <c r="FH17" s="2">
        <f t="shared" ref="FH17:FH31" si="101">+FG17*(1-FF$4)</f>
        <v>0</v>
      </c>
      <c r="FI17" s="2">
        <f t="shared" si="87"/>
        <v>0</v>
      </c>
      <c r="FJ17" s="2">
        <f t="shared" si="36"/>
        <v>0</v>
      </c>
      <c r="FK17" s="81">
        <f t="shared" si="37"/>
        <v>0</v>
      </c>
      <c r="FM17" s="54">
        <f t="shared" si="88"/>
        <v>0</v>
      </c>
      <c r="FN17" s="55">
        <f t="shared" si="89"/>
        <v>0</v>
      </c>
      <c r="FO17" s="53"/>
      <c r="FP17" s="56" t="str">
        <f t="shared" si="90"/>
        <v/>
      </c>
    </row>
    <row r="18" spans="1:175" ht="15.75" x14ac:dyDescent="0.25">
      <c r="A18">
        <f t="shared" si="0"/>
        <v>7</v>
      </c>
      <c r="B18">
        <f t="shared" si="91"/>
        <v>33</v>
      </c>
      <c r="C18" s="1">
        <f t="shared" si="39"/>
        <v>22</v>
      </c>
      <c r="D18" s="1">
        <f t="shared" si="92"/>
        <v>3</v>
      </c>
      <c r="E18" s="1">
        <f t="shared" si="93"/>
        <v>2027</v>
      </c>
      <c r="F18" s="3">
        <f t="shared" si="1"/>
        <v>46468</v>
      </c>
      <c r="G18" s="2">
        <f t="shared" si="94"/>
        <v>91</v>
      </c>
      <c r="H18"/>
      <c r="P18" s="5">
        <v>0.05</v>
      </c>
      <c r="Q18" s="8"/>
      <c r="R18" s="2">
        <f t="shared" si="43"/>
        <v>0</v>
      </c>
      <c r="S18" s="2">
        <f t="shared" ref="S18:S19" si="102">IF(MONTH($F18)=U$3,U17*P18*($G17+$G18)/365,0)+IF(MONTH($F18)=U$4,U17*P18*($G17+$G18)/365,0)</f>
        <v>0</v>
      </c>
      <c r="T18" s="2">
        <f t="shared" si="4"/>
        <v>0</v>
      </c>
      <c r="U18" s="2">
        <f>+U17-R18</f>
        <v>0</v>
      </c>
      <c r="V18" s="2">
        <f>R18+T18</f>
        <v>0</v>
      </c>
      <c r="W18" s="5"/>
      <c r="X18"/>
      <c r="AF18" s="87">
        <v>4.4999999999999998E-2</v>
      </c>
      <c r="AG18" s="8"/>
      <c r="AH18" s="2">
        <f t="shared" si="95"/>
        <v>0</v>
      </c>
      <c r="AI18" s="2">
        <f t="shared" si="96"/>
        <v>0</v>
      </c>
      <c r="AJ18" s="2">
        <f t="shared" si="49"/>
        <v>0</v>
      </c>
      <c r="AK18" s="2">
        <f t="shared" si="97"/>
        <v>0</v>
      </c>
      <c r="AL18" s="2">
        <f t="shared" si="50"/>
        <v>0</v>
      </c>
      <c r="AM18" s="5"/>
      <c r="AU18" s="5"/>
      <c r="BL18" s="5">
        <f t="shared" si="57"/>
        <v>4.4999999999999998E-2</v>
      </c>
      <c r="BM18" s="5"/>
      <c r="BN18" s="2">
        <f t="shared" si="58"/>
        <v>0</v>
      </c>
      <c r="BO18" s="2">
        <f t="shared" si="59"/>
        <v>0</v>
      </c>
      <c r="BP18" s="2">
        <f t="shared" si="99"/>
        <v>0</v>
      </c>
      <c r="BQ18" s="2">
        <f t="shared" si="60"/>
        <v>0</v>
      </c>
      <c r="BR18" s="2">
        <f t="shared" si="15"/>
        <v>0</v>
      </c>
      <c r="BS18" s="81">
        <f t="shared" si="16"/>
        <v>0</v>
      </c>
      <c r="BT18" s="5">
        <v>0.05</v>
      </c>
      <c r="BU18" s="8"/>
      <c r="BV18" s="2">
        <f t="shared" si="61"/>
        <v>0</v>
      </c>
      <c r="BW18" s="2">
        <f>IF(MONTH($F18)=BY$3,BY17*BT18*($G17+$G18)/365,0)+IF(MONTH($F18)=BY$4,BY17*BT18*($G17+$G18)/365,0)</f>
        <v>0</v>
      </c>
      <c r="BX18" s="2">
        <f t="shared" si="17"/>
        <v>0</v>
      </c>
      <c r="BY18" s="2">
        <f>+BY17-BV18</f>
        <v>0</v>
      </c>
      <c r="BZ18" s="2">
        <f>BV18+BX18</f>
        <v>0</v>
      </c>
      <c r="CB18" s="34">
        <v>4.4999999999999998E-2</v>
      </c>
      <c r="CC18" s="8"/>
      <c r="CD18" s="2">
        <f t="shared" si="64"/>
        <v>0</v>
      </c>
      <c r="CE18" s="2">
        <f t="shared" si="65"/>
        <v>0</v>
      </c>
      <c r="CF18" s="2">
        <f t="shared" si="19"/>
        <v>0</v>
      </c>
      <c r="CG18" s="2">
        <f>+CG17-CD18</f>
        <v>0</v>
      </c>
      <c r="CH18" s="2">
        <f>CD18+CF18</f>
        <v>0</v>
      </c>
      <c r="CZ18" s="5">
        <v>0.05</v>
      </c>
      <c r="DA18" s="5"/>
      <c r="DB18" s="2">
        <f t="shared" si="67"/>
        <v>0</v>
      </c>
      <c r="DC18" s="2">
        <f t="shared" si="68"/>
        <v>0</v>
      </c>
      <c r="DD18" s="2">
        <f t="shared" si="100"/>
        <v>0</v>
      </c>
      <c r="DE18" s="2">
        <f t="shared" si="69"/>
        <v>0</v>
      </c>
      <c r="DF18" s="2">
        <f t="shared" si="24"/>
        <v>0</v>
      </c>
      <c r="DO18" s="2"/>
      <c r="EF18" s="5">
        <v>0.05</v>
      </c>
      <c r="EG18" s="5"/>
      <c r="EH18" s="2">
        <f t="shared" si="76"/>
        <v>0</v>
      </c>
      <c r="EI18" s="2">
        <f t="shared" ref="EI18" si="103">IF(MONTH($F18)=EK$3,EK17*EF18*($G17+$G18)/365,0)+IF(MONTH($F18)=EK$4,EK17*EF18*($G17+$G18)/365,0)</f>
        <v>0</v>
      </c>
      <c r="EJ18" s="2">
        <f t="shared" si="29"/>
        <v>0</v>
      </c>
      <c r="EK18" s="2">
        <f>+EK17-EH18</f>
        <v>0</v>
      </c>
      <c r="EL18" s="2">
        <f>EH18+EJ18</f>
        <v>0</v>
      </c>
      <c r="EN18" s="5"/>
      <c r="EV18" s="5">
        <v>0.03</v>
      </c>
      <c r="EW18" s="8">
        <v>1</v>
      </c>
      <c r="EX18" s="2">
        <f t="shared" si="82"/>
        <v>0</v>
      </c>
      <c r="EY18" s="2">
        <f>IF(MONTH($F18)=FA$3,FA17*EV18*($G17+$G18)/365,0)+IF(MONTH($F18)=FA$4,FA17*EV18*($G17+$G18)/365,0)</f>
        <v>0</v>
      </c>
      <c r="EZ18" s="2">
        <f t="shared" si="33"/>
        <v>0</v>
      </c>
      <c r="FA18" s="2">
        <f>+FA17-EX18</f>
        <v>0</v>
      </c>
      <c r="FB18" s="2">
        <f>EX18+EZ18</f>
        <v>0</v>
      </c>
      <c r="FD18" s="5">
        <f t="shared" si="98"/>
        <v>4.4999999999999998E-2</v>
      </c>
      <c r="FE18" s="5"/>
      <c r="FF18" s="2">
        <f t="shared" si="85"/>
        <v>0</v>
      </c>
      <c r="FG18" s="2">
        <f t="shared" si="86"/>
        <v>0</v>
      </c>
      <c r="FH18" s="2">
        <f t="shared" si="101"/>
        <v>0</v>
      </c>
      <c r="FI18" s="2">
        <f t="shared" si="87"/>
        <v>0</v>
      </c>
      <c r="FJ18" s="2">
        <f t="shared" si="36"/>
        <v>0</v>
      </c>
      <c r="FK18" s="81">
        <f t="shared" si="37"/>
        <v>0</v>
      </c>
      <c r="FM18" s="54">
        <f t="shared" si="88"/>
        <v>0</v>
      </c>
      <c r="FN18" s="55">
        <f t="shared" si="89"/>
        <v>0</v>
      </c>
      <c r="FO18" s="53"/>
      <c r="FP18" s="56" t="str">
        <f t="shared" si="90"/>
        <v/>
      </c>
    </row>
    <row r="19" spans="1:175" ht="15.75" x14ac:dyDescent="0.25">
      <c r="A19">
        <f t="shared" si="0"/>
        <v>1</v>
      </c>
      <c r="B19">
        <f t="shared" si="91"/>
        <v>36</v>
      </c>
      <c r="C19" s="1">
        <f t="shared" si="39"/>
        <v>21</v>
      </c>
      <c r="D19" s="1">
        <f t="shared" si="92"/>
        <v>6</v>
      </c>
      <c r="E19" s="1">
        <f t="shared" si="93"/>
        <v>2027</v>
      </c>
      <c r="F19" s="3">
        <f t="shared" si="1"/>
        <v>46559</v>
      </c>
      <c r="G19" s="2">
        <f t="shared" si="94"/>
        <v>91</v>
      </c>
      <c r="H19"/>
      <c r="P19" s="34">
        <v>0.05</v>
      </c>
      <c r="Q19" s="5">
        <v>1</v>
      </c>
      <c r="R19" s="2">
        <f t="shared" si="43"/>
        <v>0</v>
      </c>
      <c r="S19" s="2">
        <f t="shared" si="102"/>
        <v>0</v>
      </c>
      <c r="T19" s="2">
        <f t="shared" si="4"/>
        <v>0</v>
      </c>
      <c r="U19" s="2">
        <f t="shared" ref="U19" si="104">+U18-R19</f>
        <v>0</v>
      </c>
      <c r="V19" s="2">
        <f>R19+T19</f>
        <v>0</v>
      </c>
      <c r="W19" s="5"/>
      <c r="X19"/>
      <c r="AF19" s="87">
        <v>4.4999999999999998E-2</v>
      </c>
      <c r="AG19" s="8"/>
      <c r="AH19" s="2">
        <f t="shared" si="95"/>
        <v>0</v>
      </c>
      <c r="AI19" s="2">
        <f t="shared" si="96"/>
        <v>0</v>
      </c>
      <c r="AJ19" s="2">
        <f t="shared" si="49"/>
        <v>0</v>
      </c>
      <c r="AK19" s="2">
        <f t="shared" si="97"/>
        <v>0</v>
      </c>
      <c r="AL19" s="2">
        <f t="shared" si="50"/>
        <v>0</v>
      </c>
      <c r="AM19" s="5"/>
      <c r="AU19" s="5"/>
      <c r="BL19" s="5">
        <f t="shared" si="57"/>
        <v>4.4999999999999998E-2</v>
      </c>
      <c r="BM19" s="5"/>
      <c r="BN19" s="2">
        <f t="shared" si="58"/>
        <v>0</v>
      </c>
      <c r="BO19" s="2">
        <f t="shared" si="59"/>
        <v>0</v>
      </c>
      <c r="BP19" s="2">
        <f t="shared" si="99"/>
        <v>0</v>
      </c>
      <c r="BQ19" s="2">
        <f t="shared" si="60"/>
        <v>0</v>
      </c>
      <c r="BR19" s="2">
        <f t="shared" si="15"/>
        <v>0</v>
      </c>
      <c r="BS19" s="81">
        <f t="shared" si="16"/>
        <v>0</v>
      </c>
      <c r="BT19" s="5">
        <v>0.05</v>
      </c>
      <c r="BU19" s="8"/>
      <c r="BV19" s="2">
        <f t="shared" si="61"/>
        <v>0</v>
      </c>
      <c r="BW19" s="2">
        <f>IF(MONTH($F19)=BY$3,BY18*BT19*($G18+$G19)/365,0)+IF(MONTH($F19)=BY$4,BY18*BT19*($G18+$G19)/365,0)</f>
        <v>0</v>
      </c>
      <c r="BX19" s="2">
        <f t="shared" si="17"/>
        <v>0</v>
      </c>
      <c r="BY19" s="2">
        <f>+BY18-BV19</f>
        <v>0</v>
      </c>
      <c r="BZ19" s="2">
        <f>BV19+BX19</f>
        <v>0</v>
      </c>
      <c r="CB19" s="5">
        <v>0.05</v>
      </c>
      <c r="CC19" s="8"/>
      <c r="CD19" s="2">
        <f t="shared" si="64"/>
        <v>0</v>
      </c>
      <c r="CE19" s="2">
        <f t="shared" si="65"/>
        <v>0</v>
      </c>
      <c r="CF19" s="2">
        <f t="shared" si="19"/>
        <v>0</v>
      </c>
      <c r="CG19" s="2">
        <f>+CG18-CD19</f>
        <v>0</v>
      </c>
      <c r="CH19" s="2">
        <f>CD19+CF19</f>
        <v>0</v>
      </c>
      <c r="CZ19" s="5">
        <v>0.05</v>
      </c>
      <c r="DA19" s="5"/>
      <c r="DB19" s="2">
        <f t="shared" si="67"/>
        <v>0</v>
      </c>
      <c r="DC19" s="2">
        <f t="shared" si="68"/>
        <v>0</v>
      </c>
      <c r="DD19" s="2">
        <f t="shared" si="100"/>
        <v>0</v>
      </c>
      <c r="DE19" s="2">
        <f t="shared" si="69"/>
        <v>0</v>
      </c>
      <c r="DF19" s="2">
        <f t="shared" si="24"/>
        <v>0</v>
      </c>
      <c r="EF19" s="5">
        <v>0.05</v>
      </c>
      <c r="EG19" s="5"/>
      <c r="EH19" s="2">
        <f t="shared" si="76"/>
        <v>0</v>
      </c>
      <c r="EI19" s="2">
        <f>IF(MONTH($F19)=EK$3,EK18*EF19*($G18+$G19)/365,0)+IF(MONTH($F19)=EK$4,EK18*EF19*($G18+$G19)/365,0)</f>
        <v>0</v>
      </c>
      <c r="EJ19" s="2">
        <f t="shared" si="29"/>
        <v>0</v>
      </c>
      <c r="EK19" s="2">
        <f t="shared" ref="EK19" si="105">+EK18-EH19</f>
        <v>0</v>
      </c>
      <c r="EL19" s="2">
        <f t="shared" ref="EL19" si="106">EH19+EJ19</f>
        <v>0</v>
      </c>
      <c r="EN19" s="5"/>
      <c r="FD19" s="5">
        <f t="shared" si="98"/>
        <v>4.4999999999999998E-2</v>
      </c>
      <c r="FE19" s="5"/>
      <c r="FF19" s="2">
        <f t="shared" si="85"/>
        <v>0</v>
      </c>
      <c r="FG19" s="2">
        <f t="shared" si="86"/>
        <v>0</v>
      </c>
      <c r="FH19" s="2">
        <f t="shared" si="101"/>
        <v>0</v>
      </c>
      <c r="FI19" s="2">
        <f t="shared" si="87"/>
        <v>0</v>
      </c>
      <c r="FJ19" s="2">
        <f t="shared" si="36"/>
        <v>0</v>
      </c>
      <c r="FK19" s="81">
        <f t="shared" si="37"/>
        <v>0</v>
      </c>
      <c r="FM19" s="54">
        <f t="shared" si="88"/>
        <v>0</v>
      </c>
      <c r="FN19" s="55">
        <f t="shared" si="89"/>
        <v>0</v>
      </c>
      <c r="FO19" s="53"/>
      <c r="FP19" s="56" t="str">
        <f t="shared" si="90"/>
        <v/>
      </c>
    </row>
    <row r="20" spans="1:175" ht="15.75" x14ac:dyDescent="0.25">
      <c r="A20">
        <f t="shared" si="0"/>
        <v>2</v>
      </c>
      <c r="B20">
        <f t="shared" si="91"/>
        <v>39</v>
      </c>
      <c r="C20" s="1">
        <f t="shared" si="39"/>
        <v>20</v>
      </c>
      <c r="D20" s="1">
        <f t="shared" si="92"/>
        <v>9</v>
      </c>
      <c r="E20" s="1">
        <f t="shared" si="93"/>
        <v>2027</v>
      </c>
      <c r="F20" s="3">
        <f t="shared" si="1"/>
        <v>46650</v>
      </c>
      <c r="G20" s="2">
        <f t="shared" si="94"/>
        <v>91</v>
      </c>
      <c r="H20"/>
      <c r="O20" s="5"/>
      <c r="P20"/>
      <c r="W20" s="5"/>
      <c r="X20"/>
      <c r="AF20" s="87">
        <v>4.4999999999999998E-2</v>
      </c>
      <c r="AG20" s="8"/>
      <c r="AH20" s="2">
        <f t="shared" si="95"/>
        <v>0</v>
      </c>
      <c r="AI20" s="2">
        <f t="shared" si="96"/>
        <v>0</v>
      </c>
      <c r="AJ20" s="2">
        <f t="shared" si="49"/>
        <v>0</v>
      </c>
      <c r="AK20" s="2">
        <f t="shared" si="97"/>
        <v>0</v>
      </c>
      <c r="AL20" s="2">
        <f t="shared" si="50"/>
        <v>0</v>
      </c>
      <c r="AM20" s="5"/>
      <c r="AU20" s="5"/>
      <c r="BL20" s="34">
        <f t="shared" si="57"/>
        <v>4.4999999999999998E-2</v>
      </c>
      <c r="BM20" s="5"/>
      <c r="BN20" s="2">
        <f t="shared" si="58"/>
        <v>0</v>
      </c>
      <c r="BO20" s="2">
        <f t="shared" si="59"/>
        <v>0</v>
      </c>
      <c r="BP20" s="2">
        <f t="shared" si="99"/>
        <v>0</v>
      </c>
      <c r="BQ20" s="2">
        <f t="shared" si="60"/>
        <v>0</v>
      </c>
      <c r="BR20" s="2">
        <f t="shared" si="15"/>
        <v>0</v>
      </c>
      <c r="BS20" s="81">
        <f t="shared" si="16"/>
        <v>0</v>
      </c>
      <c r="BT20" s="34">
        <v>0.05</v>
      </c>
      <c r="BU20" s="8">
        <v>1</v>
      </c>
      <c r="BV20" s="2">
        <f t="shared" si="61"/>
        <v>0</v>
      </c>
      <c r="BW20" s="2">
        <f>IF(MONTH($F20)=BY$3,BY19*BT20*($G19+$G20)/365,0)+IF(MONTH($F20)=BY$4,BY19*BT20*($G19+$G20)/365,0)</f>
        <v>0</v>
      </c>
      <c r="BX20" s="2">
        <f t="shared" si="17"/>
        <v>0</v>
      </c>
      <c r="BY20" s="2">
        <f>+BY19-BV20</f>
        <v>0</v>
      </c>
      <c r="BZ20" s="2">
        <f>BV20+BX20</f>
        <v>0</v>
      </c>
      <c r="CB20" s="5">
        <v>0.05</v>
      </c>
      <c r="CC20" s="8"/>
      <c r="CD20" s="2">
        <f t="shared" si="64"/>
        <v>0</v>
      </c>
      <c r="CE20" s="2">
        <f t="shared" si="65"/>
        <v>0</v>
      </c>
      <c r="CF20" s="2">
        <f t="shared" si="19"/>
        <v>0</v>
      </c>
      <c r="CG20" s="2">
        <f>+CG19-CD20</f>
        <v>0</v>
      </c>
      <c r="CH20" s="2">
        <f>CD20+CF20</f>
        <v>0</v>
      </c>
      <c r="CZ20" s="5">
        <v>0.05</v>
      </c>
      <c r="DA20" s="5"/>
      <c r="DB20" s="2">
        <f t="shared" si="67"/>
        <v>0</v>
      </c>
      <c r="DC20" s="2">
        <f t="shared" si="68"/>
        <v>0</v>
      </c>
      <c r="DD20" s="2">
        <f t="shared" si="100"/>
        <v>0</v>
      </c>
      <c r="DE20" s="2">
        <f t="shared" si="69"/>
        <v>0</v>
      </c>
      <c r="DF20" s="2">
        <f t="shared" si="24"/>
        <v>0</v>
      </c>
      <c r="EF20" s="5">
        <v>0.05</v>
      </c>
      <c r="EG20" s="8"/>
      <c r="EH20" s="2">
        <f t="shared" si="76"/>
        <v>0</v>
      </c>
      <c r="EI20" s="2">
        <f>IF(MONTH($F20)=EK$3,EK19*EF20*($G19+$G20)/365,0)+IF(MONTH($F20)=EK$4,EK19*EF20*($G19+$G20)/365,0)</f>
        <v>0</v>
      </c>
      <c r="EJ20" s="2">
        <f t="shared" si="29"/>
        <v>0</v>
      </c>
      <c r="EK20" s="2">
        <f>+EK19-EH20</f>
        <v>0</v>
      </c>
      <c r="EL20" s="2">
        <f>EH20+EJ20</f>
        <v>0</v>
      </c>
      <c r="EN20" s="5"/>
      <c r="FD20" s="34">
        <v>0.05</v>
      </c>
      <c r="FE20" s="5"/>
      <c r="FF20" s="2">
        <f t="shared" si="85"/>
        <v>0</v>
      </c>
      <c r="FG20" s="2">
        <f t="shared" si="86"/>
        <v>0</v>
      </c>
      <c r="FH20" s="2">
        <f t="shared" si="101"/>
        <v>0</v>
      </c>
      <c r="FI20" s="2">
        <f t="shared" si="87"/>
        <v>0</v>
      </c>
      <c r="FJ20" s="2">
        <f t="shared" si="36"/>
        <v>0</v>
      </c>
      <c r="FK20" s="81">
        <f t="shared" si="37"/>
        <v>0</v>
      </c>
      <c r="FM20" s="54">
        <f t="shared" si="88"/>
        <v>0</v>
      </c>
      <c r="FN20" s="55">
        <f t="shared" si="89"/>
        <v>0</v>
      </c>
      <c r="FO20" s="53"/>
      <c r="FP20" s="56" t="str">
        <f t="shared" si="90"/>
        <v/>
      </c>
    </row>
    <row r="21" spans="1:175" ht="15.75" x14ac:dyDescent="0.25">
      <c r="A21">
        <f t="shared" si="0"/>
        <v>2</v>
      </c>
      <c r="B21">
        <f t="shared" si="91"/>
        <v>42</v>
      </c>
      <c r="C21" s="1">
        <f t="shared" si="39"/>
        <v>20</v>
      </c>
      <c r="D21" s="1">
        <f t="shared" si="92"/>
        <v>12</v>
      </c>
      <c r="E21" s="1">
        <f t="shared" si="93"/>
        <v>2027</v>
      </c>
      <c r="F21" s="3">
        <f t="shared" si="1"/>
        <v>46741</v>
      </c>
      <c r="G21" s="2">
        <f t="shared" si="94"/>
        <v>91</v>
      </c>
      <c r="H21"/>
      <c r="P21"/>
      <c r="W21" s="5"/>
      <c r="X21"/>
      <c r="AF21" s="87">
        <v>4.4999999999999998E-2</v>
      </c>
      <c r="AG21" s="8"/>
      <c r="AH21" s="2">
        <f t="shared" si="95"/>
        <v>0</v>
      </c>
      <c r="AI21" s="2">
        <f t="shared" si="96"/>
        <v>0</v>
      </c>
      <c r="AJ21" s="2">
        <f t="shared" si="49"/>
        <v>0</v>
      </c>
      <c r="AK21" s="2">
        <f t="shared" si="97"/>
        <v>0</v>
      </c>
      <c r="AL21" s="2">
        <f t="shared" si="50"/>
        <v>0</v>
      </c>
      <c r="AM21" s="5"/>
      <c r="AU21" s="5"/>
      <c r="BL21" s="5">
        <v>0.05</v>
      </c>
      <c r="BM21" s="5"/>
      <c r="BN21" s="2">
        <f t="shared" si="58"/>
        <v>0</v>
      </c>
      <c r="BO21" s="2">
        <f t="shared" si="59"/>
        <v>0</v>
      </c>
      <c r="BP21" s="2">
        <f t="shared" si="99"/>
        <v>0</v>
      </c>
      <c r="BQ21" s="2">
        <f t="shared" si="60"/>
        <v>0</v>
      </c>
      <c r="BR21" s="2">
        <f t="shared" si="15"/>
        <v>0</v>
      </c>
      <c r="BS21" s="81">
        <f t="shared" si="16"/>
        <v>0</v>
      </c>
      <c r="CB21" s="5">
        <v>0.05</v>
      </c>
      <c r="CC21" s="8"/>
      <c r="CD21" s="2">
        <f t="shared" si="64"/>
        <v>0</v>
      </c>
      <c r="CE21" s="2">
        <f t="shared" si="65"/>
        <v>0</v>
      </c>
      <c r="CF21" s="2">
        <f t="shared" si="19"/>
        <v>0</v>
      </c>
      <c r="CG21" s="2">
        <f>+CG20-CD21</f>
        <v>0</v>
      </c>
      <c r="CH21" s="2">
        <f>CD21+CF21</f>
        <v>0</v>
      </c>
      <c r="CZ21" s="34">
        <v>0.05</v>
      </c>
      <c r="DA21" s="5"/>
      <c r="DB21" s="2">
        <f t="shared" si="67"/>
        <v>0</v>
      </c>
      <c r="DC21" s="2">
        <f t="shared" si="68"/>
        <v>0</v>
      </c>
      <c r="DD21" s="2">
        <f t="shared" si="100"/>
        <v>0</v>
      </c>
      <c r="DE21" s="2">
        <f t="shared" si="69"/>
        <v>0</v>
      </c>
      <c r="DF21" s="2">
        <f t="shared" si="24"/>
        <v>0</v>
      </c>
      <c r="EF21" s="5">
        <v>0.05</v>
      </c>
      <c r="EG21" s="5">
        <v>1</v>
      </c>
      <c r="EH21" s="2">
        <f t="shared" si="76"/>
        <v>0</v>
      </c>
      <c r="EI21" s="2">
        <f>IF(MONTH($F21)=EK$3,EK20*EF21*($G20+$G21)/365,0)+IF(MONTH($F21)=EK$4,EK20*EF21*($G20+$G21)/365,0)</f>
        <v>0</v>
      </c>
      <c r="EJ21" s="2">
        <f t="shared" si="29"/>
        <v>0</v>
      </c>
      <c r="EK21" s="2">
        <f>+EK20-EH21</f>
        <v>0</v>
      </c>
      <c r="EL21" s="2">
        <f>EH21+EJ21</f>
        <v>0</v>
      </c>
      <c r="EN21" s="5"/>
      <c r="FD21" s="5">
        <f t="shared" si="98"/>
        <v>0.05</v>
      </c>
      <c r="FE21" s="5"/>
      <c r="FF21" s="2">
        <f t="shared" si="85"/>
        <v>0</v>
      </c>
      <c r="FG21" s="2">
        <f t="shared" si="86"/>
        <v>0</v>
      </c>
      <c r="FH21" s="2">
        <f t="shared" si="101"/>
        <v>0</v>
      </c>
      <c r="FI21" s="2">
        <f t="shared" si="87"/>
        <v>0</v>
      </c>
      <c r="FJ21" s="2">
        <f t="shared" si="36"/>
        <v>0</v>
      </c>
      <c r="FK21" s="81">
        <f t="shared" si="37"/>
        <v>0</v>
      </c>
      <c r="FM21" s="54">
        <f t="shared" si="88"/>
        <v>0</v>
      </c>
      <c r="FN21" s="55">
        <f t="shared" si="89"/>
        <v>0</v>
      </c>
      <c r="FO21" s="53"/>
      <c r="FP21" s="56" t="str">
        <f t="shared" si="90"/>
        <v/>
      </c>
    </row>
    <row r="22" spans="1:175" ht="15.75" x14ac:dyDescent="0.25">
      <c r="A22">
        <f t="shared" si="0"/>
        <v>2</v>
      </c>
      <c r="B22">
        <f t="shared" si="91"/>
        <v>45</v>
      </c>
      <c r="C22" s="1">
        <f t="shared" si="39"/>
        <v>20</v>
      </c>
      <c r="D22" s="1">
        <f t="shared" si="92"/>
        <v>3</v>
      </c>
      <c r="E22" s="1">
        <f t="shared" si="93"/>
        <v>2028</v>
      </c>
      <c r="F22" s="3">
        <f t="shared" si="1"/>
        <v>46832</v>
      </c>
      <c r="G22" s="2">
        <f t="shared" si="94"/>
        <v>91</v>
      </c>
      <c r="H22"/>
      <c r="P22"/>
      <c r="W22" s="5"/>
      <c r="X22"/>
      <c r="AF22" s="34">
        <v>4.4999999999999998E-2</v>
      </c>
      <c r="AG22" s="8"/>
      <c r="AH22" s="2">
        <f t="shared" si="95"/>
        <v>0</v>
      </c>
      <c r="AI22" s="2">
        <f t="shared" si="96"/>
        <v>0</v>
      </c>
      <c r="AJ22" s="2">
        <f t="shared" si="49"/>
        <v>0</v>
      </c>
      <c r="AK22" s="2">
        <f t="shared" si="97"/>
        <v>0</v>
      </c>
      <c r="AL22" s="2">
        <f t="shared" si="50"/>
        <v>0</v>
      </c>
      <c r="AM22" s="5"/>
      <c r="AU22" s="5"/>
      <c r="BL22" s="5">
        <f t="shared" si="57"/>
        <v>0.05</v>
      </c>
      <c r="BM22" s="5"/>
      <c r="BN22" s="2">
        <f t="shared" si="58"/>
        <v>0</v>
      </c>
      <c r="BO22" s="2">
        <f t="shared" si="59"/>
        <v>0</v>
      </c>
      <c r="BP22" s="2">
        <f t="shared" si="99"/>
        <v>0</v>
      </c>
      <c r="BQ22" s="2">
        <f t="shared" si="60"/>
        <v>0</v>
      </c>
      <c r="BR22" s="2">
        <f t="shared" si="15"/>
        <v>0</v>
      </c>
      <c r="BS22" s="81">
        <f t="shared" si="16"/>
        <v>0</v>
      </c>
      <c r="CB22" s="34">
        <v>0.05</v>
      </c>
      <c r="CC22" s="8">
        <v>1</v>
      </c>
      <c r="CD22" s="2">
        <f t="shared" si="64"/>
        <v>0</v>
      </c>
      <c r="CE22" s="2">
        <f t="shared" si="65"/>
        <v>0</v>
      </c>
      <c r="CF22" s="2">
        <f t="shared" si="19"/>
        <v>0</v>
      </c>
      <c r="CG22" s="2">
        <f>+CG21-CD22</f>
        <v>0</v>
      </c>
      <c r="CH22" s="2">
        <f>CD22+CF22</f>
        <v>0</v>
      </c>
      <c r="CZ22" s="5">
        <v>5.2499999999999998E-2</v>
      </c>
      <c r="DA22" s="5"/>
      <c r="DB22" s="2">
        <f t="shared" si="67"/>
        <v>0</v>
      </c>
      <c r="DC22" s="2">
        <f t="shared" si="68"/>
        <v>0</v>
      </c>
      <c r="DD22" s="2">
        <f t="shared" si="100"/>
        <v>0</v>
      </c>
      <c r="DE22" s="2">
        <f t="shared" si="69"/>
        <v>0</v>
      </c>
      <c r="DF22" s="2">
        <f t="shared" si="24"/>
        <v>0</v>
      </c>
      <c r="EN22" s="5"/>
      <c r="FD22" s="5">
        <f t="shared" si="98"/>
        <v>0.05</v>
      </c>
      <c r="FE22" s="5"/>
      <c r="FF22" s="2">
        <f t="shared" si="85"/>
        <v>0</v>
      </c>
      <c r="FG22" s="2">
        <f t="shared" si="86"/>
        <v>0</v>
      </c>
      <c r="FH22" s="2">
        <f t="shared" si="101"/>
        <v>0</v>
      </c>
      <c r="FI22" s="2">
        <f t="shared" si="87"/>
        <v>0</v>
      </c>
      <c r="FJ22" s="2">
        <f t="shared" si="36"/>
        <v>0</v>
      </c>
      <c r="FK22" s="81">
        <f t="shared" si="37"/>
        <v>0</v>
      </c>
      <c r="FM22" s="54">
        <f t="shared" si="88"/>
        <v>0</v>
      </c>
      <c r="FN22" s="55">
        <f t="shared" si="89"/>
        <v>0</v>
      </c>
      <c r="FO22" s="53"/>
      <c r="FP22" s="56" t="str">
        <f t="shared" si="90"/>
        <v/>
      </c>
    </row>
    <row r="23" spans="1:175" ht="15.75" x14ac:dyDescent="0.25">
      <c r="A23">
        <f t="shared" si="0"/>
        <v>3</v>
      </c>
      <c r="B23">
        <f t="shared" si="91"/>
        <v>48</v>
      </c>
      <c r="C23" s="1">
        <f t="shared" si="39"/>
        <v>20</v>
      </c>
      <c r="D23" s="1">
        <f t="shared" si="92"/>
        <v>6</v>
      </c>
      <c r="E23" s="1">
        <f t="shared" si="93"/>
        <v>2028</v>
      </c>
      <c r="F23" s="3">
        <f t="shared" si="1"/>
        <v>46924</v>
      </c>
      <c r="G23" s="2">
        <f t="shared" si="94"/>
        <v>92</v>
      </c>
      <c r="H23"/>
      <c r="O23" s="5"/>
      <c r="P23" s="5"/>
      <c r="Q23" s="5"/>
      <c r="R23" s="5"/>
      <c r="S23" s="5"/>
      <c r="T23" s="5"/>
      <c r="U23" s="5"/>
      <c r="V23" s="5"/>
      <c r="W23" s="5"/>
      <c r="X23"/>
      <c r="AE23" s="5"/>
      <c r="AF23" s="87">
        <v>4.7500000000000001E-2</v>
      </c>
      <c r="AG23" s="8"/>
      <c r="AH23" s="2">
        <f t="shared" si="95"/>
        <v>0</v>
      </c>
      <c r="AI23" s="2">
        <f t="shared" si="96"/>
        <v>0</v>
      </c>
      <c r="AJ23" s="2">
        <f t="shared" si="49"/>
        <v>0</v>
      </c>
      <c r="AK23" s="2">
        <f t="shared" si="97"/>
        <v>0</v>
      </c>
      <c r="AL23" s="2">
        <f t="shared" si="50"/>
        <v>0</v>
      </c>
      <c r="AM23" s="5"/>
      <c r="AU23" s="5"/>
      <c r="BL23" s="5">
        <f t="shared" si="57"/>
        <v>0.05</v>
      </c>
      <c r="BM23" s="5"/>
      <c r="BN23" s="2">
        <f t="shared" si="58"/>
        <v>0</v>
      </c>
      <c r="BO23" s="2">
        <f t="shared" si="59"/>
        <v>0</v>
      </c>
      <c r="BP23" s="2">
        <f t="shared" si="99"/>
        <v>0</v>
      </c>
      <c r="BQ23" s="2">
        <f t="shared" si="60"/>
        <v>0</v>
      </c>
      <c r="BR23" s="2">
        <f t="shared" si="15"/>
        <v>0</v>
      </c>
      <c r="BS23" s="81">
        <f t="shared" si="16"/>
        <v>0</v>
      </c>
      <c r="CB23" s="5"/>
      <c r="CC23" s="5"/>
      <c r="CD23" s="5"/>
      <c r="CE23" s="5"/>
      <c r="CF23" s="5"/>
      <c r="CG23" s="5"/>
      <c r="CH23" s="5"/>
      <c r="CQ23" s="5"/>
      <c r="CZ23" s="5">
        <v>5.2499999999999998E-2</v>
      </c>
      <c r="DA23" s="5"/>
      <c r="DB23" s="2">
        <f t="shared" si="67"/>
        <v>0</v>
      </c>
      <c r="DC23" s="2">
        <f t="shared" si="68"/>
        <v>0</v>
      </c>
      <c r="DD23" s="2">
        <f t="shared" si="100"/>
        <v>0</v>
      </c>
      <c r="DE23" s="2">
        <f t="shared" si="69"/>
        <v>0</v>
      </c>
      <c r="DF23" s="2">
        <f t="shared" si="24"/>
        <v>0</v>
      </c>
      <c r="FD23" s="5">
        <f t="shared" si="98"/>
        <v>0.05</v>
      </c>
      <c r="FE23" s="5"/>
      <c r="FF23" s="2">
        <f t="shared" si="85"/>
        <v>0</v>
      </c>
      <c r="FG23" s="2">
        <f t="shared" si="86"/>
        <v>0</v>
      </c>
      <c r="FH23" s="2">
        <f t="shared" si="101"/>
        <v>0</v>
      </c>
      <c r="FI23" s="2">
        <f t="shared" si="87"/>
        <v>0</v>
      </c>
      <c r="FJ23" s="2">
        <f t="shared" si="36"/>
        <v>0</v>
      </c>
      <c r="FK23" s="81">
        <f t="shared" si="37"/>
        <v>0</v>
      </c>
      <c r="FM23" s="54">
        <f t="shared" si="88"/>
        <v>0</v>
      </c>
      <c r="FN23" s="55">
        <f t="shared" si="89"/>
        <v>0</v>
      </c>
      <c r="FO23" s="53"/>
      <c r="FP23" s="56" t="str">
        <f t="shared" si="90"/>
        <v/>
      </c>
    </row>
    <row r="24" spans="1:175" ht="15.75" x14ac:dyDescent="0.25">
      <c r="A24">
        <f t="shared" si="0"/>
        <v>4</v>
      </c>
      <c r="B24">
        <f t="shared" si="91"/>
        <v>51</v>
      </c>
      <c r="C24" s="1">
        <f t="shared" si="39"/>
        <v>20</v>
      </c>
      <c r="D24" s="1">
        <f t="shared" si="92"/>
        <v>9</v>
      </c>
      <c r="E24" s="1">
        <f t="shared" si="93"/>
        <v>2028</v>
      </c>
      <c r="F24" s="3">
        <f t="shared" si="1"/>
        <v>47016</v>
      </c>
      <c r="G24" s="2">
        <f t="shared" si="94"/>
        <v>92</v>
      </c>
      <c r="H24" s="5"/>
      <c r="I24" s="5"/>
      <c r="J24" s="5"/>
      <c r="K24" s="5"/>
      <c r="L24" s="5"/>
      <c r="M24" s="5"/>
      <c r="N24" s="5"/>
      <c r="P24" s="5"/>
      <c r="Q24" s="5"/>
      <c r="R24" s="5"/>
      <c r="S24" s="5"/>
      <c r="T24" s="5"/>
      <c r="U24" s="5"/>
      <c r="V24" s="5"/>
      <c r="AF24" s="87">
        <v>4.7500000000000001E-2</v>
      </c>
      <c r="AG24" s="8"/>
      <c r="AH24" s="2">
        <f t="shared" si="95"/>
        <v>0</v>
      </c>
      <c r="AI24" s="2">
        <f t="shared" si="96"/>
        <v>0</v>
      </c>
      <c r="AJ24" s="2">
        <f t="shared" si="49"/>
        <v>0</v>
      </c>
      <c r="AK24" s="2">
        <f t="shared" si="97"/>
        <v>0</v>
      </c>
      <c r="AL24" s="2">
        <f t="shared" si="50"/>
        <v>0</v>
      </c>
      <c r="AM24" s="5"/>
      <c r="AU24" s="5"/>
      <c r="BL24" s="34">
        <f t="shared" si="57"/>
        <v>0.05</v>
      </c>
      <c r="BM24" s="5"/>
      <c r="BN24" s="2">
        <f t="shared" si="58"/>
        <v>0</v>
      </c>
      <c r="BO24" s="2">
        <f t="shared" si="59"/>
        <v>0</v>
      </c>
      <c r="BP24" s="2">
        <f t="shared" si="99"/>
        <v>0</v>
      </c>
      <c r="BQ24" s="2">
        <f t="shared" si="60"/>
        <v>0</v>
      </c>
      <c r="BR24" s="2">
        <f t="shared" si="15"/>
        <v>0</v>
      </c>
      <c r="BS24" s="81">
        <f t="shared" si="16"/>
        <v>0</v>
      </c>
      <c r="CB24" s="5"/>
      <c r="CC24" s="5"/>
      <c r="CD24" s="5"/>
      <c r="CE24" s="5"/>
      <c r="CF24" s="5"/>
      <c r="CG24" s="5"/>
      <c r="CH24" s="5"/>
      <c r="CZ24" s="5">
        <v>5.2499999999999998E-2</v>
      </c>
      <c r="DA24" s="5"/>
      <c r="DB24" s="2">
        <f t="shared" si="67"/>
        <v>0</v>
      </c>
      <c r="DC24" s="2">
        <f t="shared" si="68"/>
        <v>0</v>
      </c>
      <c r="DD24" s="2">
        <f t="shared" si="100"/>
        <v>0</v>
      </c>
      <c r="DE24" s="2">
        <f t="shared" si="69"/>
        <v>0</v>
      </c>
      <c r="DF24" s="2">
        <f t="shared" si="24"/>
        <v>0</v>
      </c>
      <c r="FD24" s="34">
        <v>5.5E-2</v>
      </c>
      <c r="FE24" s="5"/>
      <c r="FF24" s="2">
        <f t="shared" si="85"/>
        <v>0</v>
      </c>
      <c r="FG24" s="2">
        <f t="shared" si="86"/>
        <v>0</v>
      </c>
      <c r="FH24" s="2">
        <f t="shared" si="101"/>
        <v>0</v>
      </c>
      <c r="FI24" s="2">
        <f t="shared" si="87"/>
        <v>0</v>
      </c>
      <c r="FJ24" s="2">
        <f t="shared" si="36"/>
        <v>0</v>
      </c>
      <c r="FK24" s="81">
        <f t="shared" si="37"/>
        <v>0</v>
      </c>
      <c r="FM24" s="54">
        <f t="shared" si="88"/>
        <v>0</v>
      </c>
      <c r="FN24" s="55">
        <f t="shared" si="89"/>
        <v>0</v>
      </c>
      <c r="FO24" s="53"/>
      <c r="FP24" s="56" t="str">
        <f t="shared" si="90"/>
        <v/>
      </c>
    </row>
    <row r="25" spans="1:175" ht="15.75" x14ac:dyDescent="0.25">
      <c r="A25">
        <f t="shared" si="0"/>
        <v>4</v>
      </c>
      <c r="B25">
        <f t="shared" si="91"/>
        <v>54</v>
      </c>
      <c r="C25" s="1">
        <f t="shared" si="39"/>
        <v>20</v>
      </c>
      <c r="D25" s="1">
        <f t="shared" si="92"/>
        <v>12</v>
      </c>
      <c r="E25" s="1">
        <f t="shared" si="93"/>
        <v>2028</v>
      </c>
      <c r="F25" s="3">
        <f t="shared" si="1"/>
        <v>47107</v>
      </c>
      <c r="G25" s="2">
        <f t="shared" si="94"/>
        <v>91</v>
      </c>
      <c r="H25" s="5"/>
      <c r="I25" s="5"/>
      <c r="J25" s="5"/>
      <c r="K25" s="5"/>
      <c r="L25" s="5"/>
      <c r="M25" s="5"/>
      <c r="N25" s="5"/>
      <c r="P25" s="5"/>
      <c r="Q25" s="5"/>
      <c r="R25" s="5"/>
      <c r="S25" s="5"/>
      <c r="T25" s="5"/>
      <c r="U25" s="5"/>
      <c r="V25" s="5"/>
      <c r="X25"/>
      <c r="AF25" s="87">
        <v>4.7500000000000001E-2</v>
      </c>
      <c r="AG25" s="8"/>
      <c r="AH25" s="2">
        <f t="shared" si="95"/>
        <v>0</v>
      </c>
      <c r="AI25" s="2">
        <f t="shared" si="96"/>
        <v>0</v>
      </c>
      <c r="AJ25" s="2">
        <f t="shared" si="49"/>
        <v>0</v>
      </c>
      <c r="AK25" s="2">
        <f t="shared" si="97"/>
        <v>0</v>
      </c>
      <c r="AL25" s="2">
        <f t="shared" si="50"/>
        <v>0</v>
      </c>
      <c r="AM25" s="5"/>
      <c r="AU25" s="5"/>
      <c r="BL25" s="5">
        <v>5.5E-2</v>
      </c>
      <c r="BM25" s="5"/>
      <c r="BN25" s="2">
        <f t="shared" si="58"/>
        <v>0</v>
      </c>
      <c r="BO25" s="2">
        <f t="shared" si="59"/>
        <v>0</v>
      </c>
      <c r="BP25" s="2">
        <f t="shared" si="99"/>
        <v>0</v>
      </c>
      <c r="BQ25" s="2">
        <f t="shared" si="60"/>
        <v>0</v>
      </c>
      <c r="BR25" s="2">
        <f t="shared" si="15"/>
        <v>0</v>
      </c>
      <c r="BS25" s="81">
        <f t="shared" si="16"/>
        <v>0</v>
      </c>
      <c r="CB25" s="5"/>
      <c r="CC25" s="5"/>
      <c r="CD25" s="5"/>
      <c r="CE25" s="5"/>
      <c r="CF25" s="5"/>
      <c r="CG25" s="5"/>
      <c r="CH25" s="5"/>
      <c r="CI25" s="5"/>
      <c r="CZ25" s="34">
        <v>5.2499999999999998E-2</v>
      </c>
      <c r="DA25" s="5"/>
      <c r="DB25" s="2">
        <f t="shared" si="67"/>
        <v>0</v>
      </c>
      <c r="DC25" s="2">
        <f t="shared" si="68"/>
        <v>0</v>
      </c>
      <c r="DD25" s="2">
        <f t="shared" si="100"/>
        <v>0</v>
      </c>
      <c r="DE25" s="2">
        <f t="shared" si="69"/>
        <v>0</v>
      </c>
      <c r="DF25" s="2">
        <f t="shared" si="24"/>
        <v>0</v>
      </c>
      <c r="FD25" s="5">
        <f t="shared" si="98"/>
        <v>5.5E-2</v>
      </c>
      <c r="FE25" s="5"/>
      <c r="FF25" s="2">
        <f t="shared" si="85"/>
        <v>0</v>
      </c>
      <c r="FG25" s="2">
        <f t="shared" si="86"/>
        <v>0</v>
      </c>
      <c r="FH25" s="2">
        <f t="shared" si="101"/>
        <v>0</v>
      </c>
      <c r="FI25" s="2">
        <f t="shared" si="87"/>
        <v>0</v>
      </c>
      <c r="FJ25" s="2">
        <f t="shared" si="36"/>
        <v>0</v>
      </c>
      <c r="FK25" s="81">
        <f t="shared" si="37"/>
        <v>0</v>
      </c>
      <c r="FM25" s="54">
        <f t="shared" si="88"/>
        <v>0</v>
      </c>
      <c r="FN25" s="55">
        <f t="shared" si="89"/>
        <v>0</v>
      </c>
      <c r="FO25" s="53"/>
      <c r="FP25" s="56" t="str">
        <f t="shared" si="90"/>
        <v/>
      </c>
    </row>
    <row r="26" spans="1:175" ht="15.75" x14ac:dyDescent="0.25">
      <c r="A26">
        <f t="shared" si="0"/>
        <v>3</v>
      </c>
      <c r="B26">
        <f t="shared" si="91"/>
        <v>57</v>
      </c>
      <c r="C26" s="1">
        <f t="shared" si="39"/>
        <v>20</v>
      </c>
      <c r="D26" s="1">
        <f t="shared" si="92"/>
        <v>3</v>
      </c>
      <c r="E26" s="1">
        <f t="shared" si="93"/>
        <v>2029</v>
      </c>
      <c r="F26" s="3">
        <f t="shared" si="1"/>
        <v>47197</v>
      </c>
      <c r="G26" s="2">
        <f t="shared" si="94"/>
        <v>90</v>
      </c>
      <c r="H26" s="5"/>
      <c r="I26" s="5"/>
      <c r="J26" s="5"/>
      <c r="K26" s="5"/>
      <c r="L26" s="5"/>
      <c r="M26" s="5"/>
      <c r="N26" s="5"/>
      <c r="P26" s="5"/>
      <c r="Q26" s="5"/>
      <c r="R26" s="5"/>
      <c r="S26" s="5"/>
      <c r="T26" s="5"/>
      <c r="U26" s="5"/>
      <c r="V26" s="5"/>
      <c r="X26"/>
      <c r="AF26" s="87">
        <v>4.7500000000000001E-2</v>
      </c>
      <c r="AG26" s="8"/>
      <c r="AH26" s="2">
        <f t="shared" si="95"/>
        <v>0</v>
      </c>
      <c r="AI26" s="2">
        <f t="shared" si="96"/>
        <v>0</v>
      </c>
      <c r="AJ26" s="2">
        <f t="shared" si="49"/>
        <v>0</v>
      </c>
      <c r="AK26" s="2">
        <f t="shared" si="97"/>
        <v>0</v>
      </c>
      <c r="AL26" s="2">
        <f t="shared" si="50"/>
        <v>0</v>
      </c>
      <c r="BL26" s="5">
        <f t="shared" si="57"/>
        <v>5.5E-2</v>
      </c>
      <c r="BM26" s="5"/>
      <c r="BN26" s="2">
        <f t="shared" si="58"/>
        <v>0</v>
      </c>
      <c r="BO26" s="2">
        <f t="shared" si="59"/>
        <v>0</v>
      </c>
      <c r="BP26" s="2">
        <f t="shared" si="99"/>
        <v>0</v>
      </c>
      <c r="BQ26" s="2">
        <f t="shared" si="60"/>
        <v>0</v>
      </c>
      <c r="BR26" s="2">
        <f t="shared" si="15"/>
        <v>0</v>
      </c>
      <c r="BS26" s="81">
        <f t="shared" si="16"/>
        <v>0</v>
      </c>
      <c r="CA26" s="5"/>
      <c r="CB26" s="5"/>
      <c r="CC26" s="5"/>
      <c r="CD26" s="5"/>
      <c r="CE26" s="5"/>
      <c r="CF26" s="5"/>
      <c r="CG26" s="5"/>
      <c r="CH26" s="5"/>
      <c r="CI26" s="5"/>
      <c r="CZ26" s="5">
        <v>5.5E-2</v>
      </c>
      <c r="DA26" s="5"/>
      <c r="DB26" s="2">
        <f t="shared" si="67"/>
        <v>0</v>
      </c>
      <c r="DC26" s="2">
        <f t="shared" si="68"/>
        <v>0</v>
      </c>
      <c r="DD26" s="2">
        <f t="shared" si="100"/>
        <v>0</v>
      </c>
      <c r="DE26" s="2">
        <f t="shared" si="69"/>
        <v>0</v>
      </c>
      <c r="DF26" s="2">
        <f t="shared" si="24"/>
        <v>0</v>
      </c>
      <c r="FD26" s="5">
        <f t="shared" si="98"/>
        <v>5.5E-2</v>
      </c>
      <c r="FE26" s="5"/>
      <c r="FF26" s="2">
        <f t="shared" si="85"/>
        <v>0</v>
      </c>
      <c r="FG26" s="2">
        <f t="shared" si="86"/>
        <v>0</v>
      </c>
      <c r="FH26" s="2">
        <f t="shared" si="101"/>
        <v>0</v>
      </c>
      <c r="FI26" s="2">
        <f t="shared" si="87"/>
        <v>0</v>
      </c>
      <c r="FJ26" s="2">
        <f t="shared" si="36"/>
        <v>0</v>
      </c>
      <c r="FK26" s="81">
        <f t="shared" si="37"/>
        <v>0</v>
      </c>
      <c r="FM26" s="54">
        <f t="shared" si="88"/>
        <v>0</v>
      </c>
      <c r="FN26" s="55">
        <f t="shared" si="89"/>
        <v>0</v>
      </c>
      <c r="FO26" s="53"/>
      <c r="FP26" s="56" t="str">
        <f t="shared" si="90"/>
        <v/>
      </c>
    </row>
    <row r="27" spans="1:175" ht="15.75" x14ac:dyDescent="0.25">
      <c r="A27">
        <f t="shared" si="0"/>
        <v>4</v>
      </c>
      <c r="B27">
        <f t="shared" si="91"/>
        <v>60</v>
      </c>
      <c r="C27" s="1">
        <f t="shared" si="39"/>
        <v>20</v>
      </c>
      <c r="D27" s="1">
        <f t="shared" si="92"/>
        <v>6</v>
      </c>
      <c r="E27" s="1">
        <f t="shared" si="93"/>
        <v>2029</v>
      </c>
      <c r="F27" s="3">
        <f t="shared" si="1"/>
        <v>47289</v>
      </c>
      <c r="G27" s="2">
        <f t="shared" si="94"/>
        <v>92</v>
      </c>
      <c r="H27" s="5"/>
      <c r="I27" s="5"/>
      <c r="J27" s="5"/>
      <c r="K27" s="5"/>
      <c r="L27" s="5"/>
      <c r="M27" s="5"/>
      <c r="N27" s="5"/>
      <c r="P27" s="5"/>
      <c r="Q27" s="5"/>
      <c r="R27" s="5"/>
      <c r="S27" s="5"/>
      <c r="T27" s="5"/>
      <c r="U27" s="5"/>
      <c r="V27" s="5"/>
      <c r="X27"/>
      <c r="AF27" s="87">
        <v>4.7500000000000001E-2</v>
      </c>
      <c r="AG27" s="8"/>
      <c r="AH27" s="2">
        <f t="shared" si="95"/>
        <v>0</v>
      </c>
      <c r="AI27" s="2">
        <f t="shared" si="96"/>
        <v>0</v>
      </c>
      <c r="AJ27" s="2">
        <f t="shared" si="49"/>
        <v>0</v>
      </c>
      <c r="AK27" s="2">
        <f t="shared" si="97"/>
        <v>0</v>
      </c>
      <c r="AL27" s="2">
        <f t="shared" si="50"/>
        <v>0</v>
      </c>
      <c r="BL27" s="5">
        <f t="shared" si="57"/>
        <v>5.5E-2</v>
      </c>
      <c r="BM27" s="82"/>
      <c r="BN27" s="2">
        <f t="shared" si="58"/>
        <v>0</v>
      </c>
      <c r="BO27" s="2">
        <f t="shared" si="59"/>
        <v>0</v>
      </c>
      <c r="BP27" s="2">
        <f t="shared" si="99"/>
        <v>0</v>
      </c>
      <c r="BQ27" s="2">
        <f t="shared" si="60"/>
        <v>0</v>
      </c>
      <c r="BR27" s="2">
        <f t="shared" si="15"/>
        <v>0</v>
      </c>
      <c r="BS27" s="81">
        <f t="shared" si="16"/>
        <v>0</v>
      </c>
      <c r="CA27" s="5"/>
      <c r="CB27" s="5"/>
      <c r="CC27" s="5"/>
      <c r="CD27" s="5"/>
      <c r="CE27" s="5"/>
      <c r="CF27" s="5"/>
      <c r="CG27" s="5"/>
      <c r="CH27" s="5"/>
      <c r="CZ27" s="5">
        <v>5.5E-2</v>
      </c>
      <c r="DA27" s="82"/>
      <c r="DB27" s="2">
        <f t="shared" si="67"/>
        <v>0</v>
      </c>
      <c r="DC27" s="2">
        <f t="shared" si="68"/>
        <v>0</v>
      </c>
      <c r="DD27" s="2">
        <f t="shared" si="100"/>
        <v>0</v>
      </c>
      <c r="DE27" s="2">
        <f t="shared" si="69"/>
        <v>0</v>
      </c>
      <c r="DF27" s="2">
        <f t="shared" si="24"/>
        <v>0</v>
      </c>
      <c r="FD27" s="5">
        <f t="shared" si="98"/>
        <v>5.5E-2</v>
      </c>
      <c r="FE27" s="82"/>
      <c r="FF27" s="2">
        <f t="shared" si="85"/>
        <v>0</v>
      </c>
      <c r="FG27" s="2">
        <f t="shared" si="86"/>
        <v>0</v>
      </c>
      <c r="FH27" s="2">
        <f t="shared" si="101"/>
        <v>0</v>
      </c>
      <c r="FI27" s="2">
        <f t="shared" si="87"/>
        <v>0</v>
      </c>
      <c r="FJ27" s="2">
        <f t="shared" si="36"/>
        <v>0</v>
      </c>
      <c r="FK27" s="81">
        <f t="shared" si="37"/>
        <v>0</v>
      </c>
      <c r="FM27" s="54">
        <f t="shared" si="88"/>
        <v>0</v>
      </c>
      <c r="FN27" s="55">
        <f t="shared" si="89"/>
        <v>0</v>
      </c>
      <c r="FO27" s="53"/>
      <c r="FP27" s="56" t="str">
        <f t="shared" si="90"/>
        <v/>
      </c>
    </row>
    <row r="28" spans="1:175" ht="15.75" x14ac:dyDescent="0.25">
      <c r="A28">
        <f t="shared" si="0"/>
        <v>5</v>
      </c>
      <c r="B28">
        <f t="shared" si="91"/>
        <v>63</v>
      </c>
      <c r="C28" s="1">
        <f t="shared" si="39"/>
        <v>20</v>
      </c>
      <c r="D28" s="1">
        <f t="shared" si="92"/>
        <v>9</v>
      </c>
      <c r="E28" s="1">
        <f t="shared" si="93"/>
        <v>2029</v>
      </c>
      <c r="F28" s="3">
        <f t="shared" si="1"/>
        <v>47381</v>
      </c>
      <c r="G28" s="2">
        <f t="shared" si="94"/>
        <v>92</v>
      </c>
      <c r="H28" s="5"/>
      <c r="I28" s="5"/>
      <c r="J28" s="5"/>
      <c r="K28" s="5"/>
      <c r="L28" s="5"/>
      <c r="M28" s="5"/>
      <c r="N28" s="5"/>
      <c r="P28" s="5"/>
      <c r="Q28" s="5"/>
      <c r="R28" s="5"/>
      <c r="S28" s="5"/>
      <c r="T28" s="5"/>
      <c r="U28" s="5"/>
      <c r="V28" s="5"/>
      <c r="X28" s="5"/>
      <c r="Y28" s="5"/>
      <c r="Z28" s="5"/>
      <c r="AA28" s="5"/>
      <c r="AB28" s="5"/>
      <c r="AC28" s="5"/>
      <c r="AD28" s="5"/>
      <c r="AF28" s="87">
        <v>4.7500000000000001E-2</v>
      </c>
      <c r="AG28" s="8"/>
      <c r="AH28" s="2">
        <f t="shared" si="95"/>
        <v>0</v>
      </c>
      <c r="AI28" s="2">
        <f t="shared" si="96"/>
        <v>0</v>
      </c>
      <c r="AJ28" s="2">
        <f t="shared" si="49"/>
        <v>0</v>
      </c>
      <c r="AK28" s="2">
        <f t="shared" si="97"/>
        <v>0</v>
      </c>
      <c r="AL28" s="2">
        <f t="shared" si="50"/>
        <v>0</v>
      </c>
      <c r="BL28" s="34">
        <f>+BL27</f>
        <v>5.5E-2</v>
      </c>
      <c r="BM28" s="5"/>
      <c r="BN28" s="2">
        <f t="shared" si="58"/>
        <v>0</v>
      </c>
      <c r="BO28" s="2">
        <f t="shared" si="59"/>
        <v>0</v>
      </c>
      <c r="BP28" s="2">
        <f t="shared" si="99"/>
        <v>0</v>
      </c>
      <c r="BQ28" s="2">
        <f t="shared" si="60"/>
        <v>0</v>
      </c>
      <c r="BR28" s="2">
        <f t="shared" si="15"/>
        <v>0</v>
      </c>
      <c r="BS28" s="81">
        <f t="shared" si="16"/>
        <v>0</v>
      </c>
      <c r="CB28" s="5"/>
      <c r="CC28" s="5"/>
      <c r="CD28" s="5"/>
      <c r="CE28" s="5"/>
      <c r="CF28" s="5"/>
      <c r="CG28" s="5"/>
      <c r="CH28" s="5"/>
      <c r="CK28" s="5"/>
      <c r="CZ28" s="5">
        <v>5.5E-2</v>
      </c>
      <c r="DA28" s="5"/>
      <c r="DB28" s="2">
        <f t="shared" si="67"/>
        <v>0</v>
      </c>
      <c r="DC28" s="2">
        <f t="shared" si="68"/>
        <v>0</v>
      </c>
      <c r="DD28" s="2">
        <f t="shared" si="100"/>
        <v>0</v>
      </c>
      <c r="DE28" s="2">
        <f t="shared" si="69"/>
        <v>0</v>
      </c>
      <c r="DF28" s="2">
        <f t="shared" si="24"/>
        <v>0</v>
      </c>
      <c r="FD28" s="34">
        <v>0.06</v>
      </c>
      <c r="FE28" s="5"/>
      <c r="FF28" s="2">
        <f t="shared" si="85"/>
        <v>0</v>
      </c>
      <c r="FG28" s="2">
        <f t="shared" si="86"/>
        <v>0</v>
      </c>
      <c r="FH28" s="2">
        <f t="shared" si="101"/>
        <v>0</v>
      </c>
      <c r="FI28" s="2">
        <f t="shared" si="87"/>
        <v>0</v>
      </c>
      <c r="FJ28" s="2">
        <f t="shared" si="36"/>
        <v>0</v>
      </c>
      <c r="FK28" s="81">
        <f t="shared" si="37"/>
        <v>0</v>
      </c>
      <c r="FM28" s="54">
        <f t="shared" si="88"/>
        <v>0</v>
      </c>
      <c r="FN28" s="55">
        <f t="shared" si="89"/>
        <v>0</v>
      </c>
      <c r="FO28" s="53"/>
      <c r="FP28" s="56" t="str">
        <f t="shared" si="90"/>
        <v/>
      </c>
    </row>
    <row r="29" spans="1:175" ht="15.75" x14ac:dyDescent="0.25">
      <c r="A29">
        <f t="shared" si="0"/>
        <v>5</v>
      </c>
      <c r="B29">
        <f t="shared" si="91"/>
        <v>66</v>
      </c>
      <c r="C29" s="1">
        <f t="shared" si="39"/>
        <v>20</v>
      </c>
      <c r="D29" s="1">
        <f t="shared" si="92"/>
        <v>12</v>
      </c>
      <c r="E29" s="1">
        <f t="shared" si="93"/>
        <v>2029</v>
      </c>
      <c r="F29" s="3">
        <f t="shared" si="1"/>
        <v>47472</v>
      </c>
      <c r="G29" s="2">
        <f t="shared" si="94"/>
        <v>91</v>
      </c>
      <c r="H29" s="5"/>
      <c r="I29" s="5"/>
      <c r="J29" s="5"/>
      <c r="K29" s="5"/>
      <c r="L29" s="5"/>
      <c r="M29" s="5"/>
      <c r="N29" s="5"/>
      <c r="P29" s="5"/>
      <c r="Q29" s="5"/>
      <c r="R29" s="5"/>
      <c r="S29" s="5"/>
      <c r="T29" s="5"/>
      <c r="U29" s="5"/>
      <c r="V29" s="5"/>
      <c r="X29" s="5"/>
      <c r="Y29" s="5"/>
      <c r="Z29" s="5"/>
      <c r="AA29" s="5"/>
      <c r="AB29" s="5"/>
      <c r="AC29" s="5"/>
      <c r="AD29" s="5"/>
      <c r="AF29" s="87">
        <v>4.7500000000000001E-2</v>
      </c>
      <c r="AG29" s="8"/>
      <c r="AH29" s="2">
        <f t="shared" si="95"/>
        <v>0</v>
      </c>
      <c r="AI29" s="2">
        <f t="shared" si="96"/>
        <v>0</v>
      </c>
      <c r="AJ29" s="2">
        <f t="shared" si="49"/>
        <v>0</v>
      </c>
      <c r="AK29" s="2">
        <f t="shared" si="97"/>
        <v>0</v>
      </c>
      <c r="AL29" s="2">
        <f t="shared" si="50"/>
        <v>0</v>
      </c>
      <c r="BK29" s="5"/>
      <c r="BL29" s="5">
        <v>0.06</v>
      </c>
      <c r="BM29" s="83"/>
      <c r="BN29" s="2">
        <f t="shared" si="58"/>
        <v>0</v>
      </c>
      <c r="BO29" s="2">
        <f t="shared" si="59"/>
        <v>0</v>
      </c>
      <c r="BP29" s="2">
        <f t="shared" si="99"/>
        <v>0</v>
      </c>
      <c r="BQ29" s="2">
        <f t="shared" si="60"/>
        <v>0</v>
      </c>
      <c r="BR29" s="2">
        <f t="shared" si="15"/>
        <v>0</v>
      </c>
      <c r="BS29" s="81">
        <f t="shared" si="16"/>
        <v>0</v>
      </c>
      <c r="CB29" s="5"/>
      <c r="CC29" s="5"/>
      <c r="CD29" s="5"/>
      <c r="CE29" s="5"/>
      <c r="CF29" s="5"/>
      <c r="CG29" s="5"/>
      <c r="CH29" s="5"/>
      <c r="CJ29" s="5"/>
      <c r="CK29" s="5"/>
      <c r="CL29" s="5"/>
      <c r="CM29" s="5"/>
      <c r="CN29" s="5"/>
      <c r="CO29" s="5"/>
      <c r="CP29" s="5"/>
      <c r="CR29" s="5"/>
      <c r="CS29" s="5"/>
      <c r="CT29" s="5"/>
      <c r="CU29" s="5"/>
      <c r="CV29" s="5"/>
      <c r="CW29" s="5"/>
      <c r="CX29" s="5"/>
      <c r="CZ29" s="34">
        <v>5.5E-2</v>
      </c>
      <c r="DA29" s="83"/>
      <c r="DB29" s="2">
        <f t="shared" si="67"/>
        <v>0</v>
      </c>
      <c r="DC29" s="2">
        <f t="shared" si="68"/>
        <v>0</v>
      </c>
      <c r="DD29" s="2">
        <f t="shared" si="100"/>
        <v>0</v>
      </c>
      <c r="DE29" s="2">
        <f t="shared" si="69"/>
        <v>0</v>
      </c>
      <c r="DF29" s="2">
        <f t="shared" si="24"/>
        <v>0</v>
      </c>
      <c r="DG29" s="5"/>
      <c r="DH29" s="5"/>
      <c r="DI29" s="5"/>
      <c r="DJ29" s="5"/>
      <c r="DK29" s="5"/>
      <c r="DL29" s="5"/>
      <c r="DM29" s="5"/>
      <c r="DN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>
        <f t="shared" si="98"/>
        <v>0.06</v>
      </c>
      <c r="FE29" s="83"/>
      <c r="FF29" s="2">
        <f t="shared" si="85"/>
        <v>0</v>
      </c>
      <c r="FG29" s="2">
        <f t="shared" si="86"/>
        <v>0</v>
      </c>
      <c r="FH29" s="2">
        <f t="shared" si="101"/>
        <v>0</v>
      </c>
      <c r="FI29" s="2">
        <f t="shared" si="87"/>
        <v>0</v>
      </c>
      <c r="FJ29" s="2">
        <f t="shared" si="36"/>
        <v>0</v>
      </c>
      <c r="FK29" s="81">
        <f t="shared" si="37"/>
        <v>0</v>
      </c>
      <c r="FM29" s="54">
        <f t="shared" si="88"/>
        <v>0</v>
      </c>
      <c r="FN29" s="55">
        <f t="shared" si="89"/>
        <v>0</v>
      </c>
      <c r="FO29" s="53"/>
      <c r="FP29" s="56" t="str">
        <f t="shared" si="90"/>
        <v/>
      </c>
    </row>
    <row r="30" spans="1:175" ht="15.75" x14ac:dyDescent="0.25">
      <c r="A30">
        <f t="shared" si="0"/>
        <v>4</v>
      </c>
      <c r="B30">
        <f t="shared" si="91"/>
        <v>69</v>
      </c>
      <c r="C30" s="1">
        <f t="shared" si="39"/>
        <v>20</v>
      </c>
      <c r="D30" s="1">
        <f t="shared" si="92"/>
        <v>3</v>
      </c>
      <c r="E30" s="1">
        <f t="shared" si="93"/>
        <v>2030</v>
      </c>
      <c r="F30" s="3">
        <f t="shared" si="1"/>
        <v>47562</v>
      </c>
      <c r="G30" s="2">
        <f t="shared" si="94"/>
        <v>90</v>
      </c>
      <c r="H30" s="5"/>
      <c r="I30" s="5"/>
      <c r="J30" s="5"/>
      <c r="K30" s="5"/>
      <c r="L30" s="5"/>
      <c r="M30" s="5"/>
      <c r="N30" s="5"/>
      <c r="P30" s="5"/>
      <c r="Q30" s="5"/>
      <c r="R30" s="5"/>
      <c r="S30" s="5"/>
      <c r="T30" s="5"/>
      <c r="U30" s="5"/>
      <c r="V30" s="5"/>
      <c r="X30" s="5"/>
      <c r="Y30" s="5"/>
      <c r="Z30" s="5"/>
      <c r="AA30" s="5"/>
      <c r="AB30" s="5"/>
      <c r="AC30" s="5"/>
      <c r="AD30" s="5"/>
      <c r="AF30" s="34">
        <v>4.7500000000000001E-2</v>
      </c>
      <c r="AG30" s="8"/>
      <c r="AH30" s="2">
        <f t="shared" si="95"/>
        <v>0</v>
      </c>
      <c r="AI30" s="2">
        <f t="shared" si="96"/>
        <v>0</v>
      </c>
      <c r="AJ30" s="2">
        <f t="shared" si="49"/>
        <v>0</v>
      </c>
      <c r="AK30" s="2">
        <f t="shared" si="97"/>
        <v>0</v>
      </c>
      <c r="AL30" s="2">
        <f t="shared" si="50"/>
        <v>0</v>
      </c>
      <c r="AN30" s="5"/>
      <c r="AO30" s="5"/>
      <c r="AP30" s="5"/>
      <c r="AQ30" s="5"/>
      <c r="AR30" s="5"/>
      <c r="AS30" s="5"/>
      <c r="AT30" s="5"/>
      <c r="AV30" s="5"/>
      <c r="AW30" s="5"/>
      <c r="AX30" s="5"/>
      <c r="AY30" s="5"/>
      <c r="AZ30" s="5"/>
      <c r="BA30" s="5"/>
      <c r="BB30" s="5"/>
      <c r="BK30" s="5"/>
      <c r="BL30" s="5">
        <f t="shared" si="57"/>
        <v>0.06</v>
      </c>
      <c r="BM30" s="5"/>
      <c r="BN30" s="2">
        <f t="shared" si="58"/>
        <v>0</v>
      </c>
      <c r="BO30" s="2">
        <f t="shared" si="59"/>
        <v>0</v>
      </c>
      <c r="BP30" s="2">
        <f t="shared" si="99"/>
        <v>0</v>
      </c>
      <c r="BQ30" s="2">
        <f t="shared" si="60"/>
        <v>0</v>
      </c>
      <c r="BR30" s="2">
        <f t="shared" si="15"/>
        <v>0</v>
      </c>
      <c r="BS30" s="81">
        <f t="shared" si="16"/>
        <v>0</v>
      </c>
      <c r="BT30" s="5"/>
      <c r="BU30" s="5"/>
      <c r="BV30" s="5"/>
      <c r="BW30" s="5"/>
      <c r="BX30" s="5"/>
      <c r="BY30" s="5"/>
      <c r="BZ30" s="5"/>
      <c r="CB30" s="5"/>
      <c r="CC30" s="5"/>
      <c r="CD30" s="5"/>
      <c r="CE30" s="5"/>
      <c r="CF30" s="5"/>
      <c r="CG30" s="5"/>
      <c r="CH30" s="5"/>
      <c r="CJ30" s="5"/>
      <c r="CL30" s="5"/>
      <c r="CM30" s="5"/>
      <c r="CN30" s="5"/>
      <c r="CO30" s="5"/>
      <c r="CP30" s="5"/>
      <c r="CR30" s="5"/>
      <c r="CS30" s="5"/>
      <c r="CT30" s="5"/>
      <c r="CU30" s="5"/>
      <c r="CV30" s="5"/>
      <c r="CW30" s="5"/>
      <c r="CX30" s="5"/>
      <c r="CY30" s="5"/>
      <c r="CZ30" s="5">
        <v>0.06</v>
      </c>
      <c r="DA30" s="5"/>
      <c r="DB30" s="2">
        <f t="shared" si="67"/>
        <v>0</v>
      </c>
      <c r="DC30" s="2">
        <f t="shared" si="68"/>
        <v>0</v>
      </c>
      <c r="DD30" s="2">
        <f t="shared" si="100"/>
        <v>0</v>
      </c>
      <c r="DE30" s="2">
        <f t="shared" si="69"/>
        <v>0</v>
      </c>
      <c r="DF30" s="2">
        <f t="shared" si="24"/>
        <v>0</v>
      </c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>
        <f t="shared" si="98"/>
        <v>0.06</v>
      </c>
      <c r="FE30" s="5"/>
      <c r="FF30" s="2">
        <f t="shared" si="85"/>
        <v>0</v>
      </c>
      <c r="FG30" s="2">
        <f t="shared" si="86"/>
        <v>0</v>
      </c>
      <c r="FH30" s="2">
        <f t="shared" si="101"/>
        <v>0</v>
      </c>
      <c r="FI30" s="2">
        <f t="shared" si="87"/>
        <v>0</v>
      </c>
      <c r="FJ30" s="2">
        <f t="shared" si="36"/>
        <v>0</v>
      </c>
      <c r="FK30" s="81">
        <f t="shared" si="37"/>
        <v>0</v>
      </c>
      <c r="FL30" s="5"/>
      <c r="FM30" s="54">
        <f t="shared" si="88"/>
        <v>0</v>
      </c>
      <c r="FN30" s="55">
        <f t="shared" si="89"/>
        <v>0</v>
      </c>
      <c r="FO30" s="53"/>
      <c r="FP30" s="56" t="str">
        <f t="shared" si="90"/>
        <v/>
      </c>
    </row>
    <row r="31" spans="1:175" ht="15.75" x14ac:dyDescent="0.25">
      <c r="A31">
        <f t="shared" si="0"/>
        <v>5</v>
      </c>
      <c r="B31">
        <f t="shared" si="91"/>
        <v>72</v>
      </c>
      <c r="C31" s="1">
        <f t="shared" si="39"/>
        <v>20</v>
      </c>
      <c r="D31" s="1">
        <f t="shared" si="92"/>
        <v>6</v>
      </c>
      <c r="E31" s="1">
        <f t="shared" si="93"/>
        <v>2030</v>
      </c>
      <c r="F31" s="3">
        <f t="shared" si="1"/>
        <v>47654</v>
      </c>
      <c r="G31" s="2">
        <f>+F31-F30</f>
        <v>92</v>
      </c>
      <c r="H31" s="5"/>
      <c r="I31" s="5"/>
      <c r="J31" s="5"/>
      <c r="K31" s="5"/>
      <c r="L31" s="5"/>
      <c r="M31" s="5"/>
      <c r="N31" s="5"/>
      <c r="P31" s="5"/>
      <c r="Q31" s="5"/>
      <c r="R31" s="5"/>
      <c r="S31" s="5"/>
      <c r="T31" s="5"/>
      <c r="U31" s="5"/>
      <c r="V31" s="5"/>
      <c r="X31" s="5"/>
      <c r="Y31" s="5"/>
      <c r="Z31" s="5"/>
      <c r="AA31" s="5"/>
      <c r="AB31" s="5"/>
      <c r="AC31" s="5"/>
      <c r="AD31" s="5"/>
      <c r="AF31" s="87">
        <v>0.05</v>
      </c>
      <c r="AG31" s="8"/>
      <c r="AH31" s="2">
        <f t="shared" si="95"/>
        <v>0</v>
      </c>
      <c r="AI31" s="2">
        <f t="shared" si="96"/>
        <v>0</v>
      </c>
      <c r="AJ31" s="2">
        <f t="shared" si="49"/>
        <v>0</v>
      </c>
      <c r="AK31" s="2">
        <f t="shared" si="97"/>
        <v>0</v>
      </c>
      <c r="AL31" s="2">
        <f t="shared" si="50"/>
        <v>0</v>
      </c>
      <c r="AN31" s="5"/>
      <c r="AO31" s="5"/>
      <c r="AP31" s="5"/>
      <c r="AQ31" s="5"/>
      <c r="AR31" s="5"/>
      <c r="AS31" s="5"/>
      <c r="AT31" s="5"/>
      <c r="AV31" s="5"/>
      <c r="AW31" s="5"/>
      <c r="AX31" s="5"/>
      <c r="AY31" s="5"/>
      <c r="AZ31" s="5"/>
      <c r="BA31" s="5"/>
      <c r="BB31" s="5"/>
      <c r="BL31" s="5">
        <f t="shared" si="57"/>
        <v>0.06</v>
      </c>
      <c r="BM31" s="83"/>
      <c r="BN31" s="2">
        <f>IF(BM31&gt;0,BM31*BQ30,0)</f>
        <v>0</v>
      </c>
      <c r="BO31" s="2">
        <f t="shared" si="59"/>
        <v>0</v>
      </c>
      <c r="BP31" s="2">
        <f t="shared" si="99"/>
        <v>0</v>
      </c>
      <c r="BQ31" s="2">
        <f t="shared" si="60"/>
        <v>0</v>
      </c>
      <c r="BR31" s="2">
        <f t="shared" si="15"/>
        <v>0</v>
      </c>
      <c r="BS31" s="81">
        <f t="shared" si="16"/>
        <v>0</v>
      </c>
      <c r="BT31" s="5"/>
      <c r="BU31" s="5"/>
      <c r="BV31" s="5"/>
      <c r="BW31" s="5"/>
      <c r="BX31" s="5"/>
      <c r="BY31" s="5"/>
      <c r="BZ31" s="5"/>
      <c r="CB31" s="5"/>
      <c r="CC31" s="5"/>
      <c r="CD31" s="5"/>
      <c r="CE31" s="5"/>
      <c r="CF31" s="5"/>
      <c r="CG31" s="5"/>
      <c r="CH31" s="5"/>
      <c r="CY31" s="5"/>
      <c r="CZ31" s="5">
        <v>0.06</v>
      </c>
      <c r="DA31" s="83"/>
      <c r="DB31" s="2">
        <f>IF(DA31&gt;0,DA31*DE30,0)</f>
        <v>0</v>
      </c>
      <c r="DC31" s="2">
        <f t="shared" si="68"/>
        <v>0</v>
      </c>
      <c r="DD31" s="2">
        <f t="shared" si="100"/>
        <v>0</v>
      </c>
      <c r="DE31" s="2">
        <f t="shared" si="69"/>
        <v>0</v>
      </c>
      <c r="DF31" s="2">
        <f t="shared" si="24"/>
        <v>0</v>
      </c>
      <c r="DO31" s="5"/>
      <c r="FD31" s="5">
        <f t="shared" si="98"/>
        <v>0.06</v>
      </c>
      <c r="FE31" s="83">
        <v>1</v>
      </c>
      <c r="FF31" s="2">
        <f>IF(FE31&gt;0,FE31*FI30,0)</f>
        <v>0</v>
      </c>
      <c r="FG31" s="2">
        <f t="shared" si="86"/>
        <v>0</v>
      </c>
      <c r="FH31" s="2">
        <f t="shared" si="101"/>
        <v>0</v>
      </c>
      <c r="FI31" s="2">
        <f t="shared" si="87"/>
        <v>0</v>
      </c>
      <c r="FJ31" s="2">
        <f t="shared" si="36"/>
        <v>0</v>
      </c>
      <c r="FK31" s="81">
        <f t="shared" si="37"/>
        <v>0</v>
      </c>
      <c r="FL31" s="5"/>
      <c r="FM31" s="54">
        <f t="shared" si="88"/>
        <v>0</v>
      </c>
      <c r="FN31" s="55">
        <f t="shared" si="89"/>
        <v>0</v>
      </c>
      <c r="FO31" s="53"/>
      <c r="FP31" s="56" t="str">
        <f t="shared" si="90"/>
        <v/>
      </c>
    </row>
    <row r="32" spans="1:175" ht="15.75" x14ac:dyDescent="0.25">
      <c r="A32">
        <f t="shared" si="0"/>
        <v>6</v>
      </c>
      <c r="B32">
        <f t="shared" si="91"/>
        <v>75</v>
      </c>
      <c r="C32" s="1">
        <f t="shared" si="39"/>
        <v>20</v>
      </c>
      <c r="D32" s="1">
        <f t="shared" si="92"/>
        <v>9</v>
      </c>
      <c r="E32" s="1">
        <f t="shared" si="93"/>
        <v>2030</v>
      </c>
      <c r="F32" s="3">
        <f t="shared" si="1"/>
        <v>47746</v>
      </c>
      <c r="G32" s="2">
        <f>+F32-F31</f>
        <v>92</v>
      </c>
      <c r="H32" s="5"/>
      <c r="P32" s="5"/>
      <c r="X32" s="5"/>
      <c r="Y32" s="5"/>
      <c r="Z32" s="5"/>
      <c r="AA32" s="5"/>
      <c r="AB32" s="5"/>
      <c r="AC32" s="5"/>
      <c r="AD32" s="5"/>
      <c r="AF32" s="87">
        <v>0.05</v>
      </c>
      <c r="AG32" s="8"/>
      <c r="AH32" s="2">
        <f t="shared" si="95"/>
        <v>0</v>
      </c>
      <c r="AI32" s="2">
        <f t="shared" si="96"/>
        <v>0</v>
      </c>
      <c r="AJ32" s="2">
        <f t="shared" si="49"/>
        <v>0</v>
      </c>
      <c r="AK32" s="2">
        <f t="shared" si="97"/>
        <v>0</v>
      </c>
      <c r="AL32" s="2">
        <f t="shared" si="50"/>
        <v>0</v>
      </c>
      <c r="BD32" s="5"/>
      <c r="BE32" s="5"/>
      <c r="BF32" s="5"/>
      <c r="BG32" s="5"/>
      <c r="BH32" s="5"/>
      <c r="BI32" s="5"/>
      <c r="BJ32" s="5"/>
      <c r="BL32" s="5">
        <f t="shared" si="57"/>
        <v>0.06</v>
      </c>
      <c r="BM32" s="83">
        <v>1</v>
      </c>
      <c r="BN32" s="2">
        <f>IF(BM32&gt;0,BM32*BQ31,0)</f>
        <v>0</v>
      </c>
      <c r="BO32" s="2">
        <f t="shared" si="59"/>
        <v>0</v>
      </c>
      <c r="BP32" s="2">
        <f t="shared" si="99"/>
        <v>0</v>
      </c>
      <c r="BQ32" s="2">
        <f t="shared" si="60"/>
        <v>0</v>
      </c>
      <c r="BR32" s="2">
        <f t="shared" si="15"/>
        <v>0</v>
      </c>
      <c r="BS32" s="81">
        <f t="shared" si="16"/>
        <v>0</v>
      </c>
      <c r="CZ32" s="5">
        <v>0.06</v>
      </c>
      <c r="DA32" s="83"/>
      <c r="DB32" s="2">
        <f>IF(DA32&gt;0,DA32*DE31,0)</f>
        <v>0</v>
      </c>
      <c r="DC32" s="2">
        <f t="shared" si="68"/>
        <v>0</v>
      </c>
      <c r="DD32" s="2">
        <f t="shared" si="100"/>
        <v>0</v>
      </c>
      <c r="DE32" s="2">
        <f t="shared" si="69"/>
        <v>0</v>
      </c>
      <c r="DF32" s="2">
        <f t="shared" si="24"/>
        <v>0</v>
      </c>
      <c r="FM32" s="54">
        <f t="shared" si="88"/>
        <v>0</v>
      </c>
      <c r="FN32" s="55">
        <f t="shared" si="89"/>
        <v>0</v>
      </c>
      <c r="FO32" s="53"/>
      <c r="FP32" s="56" t="str">
        <f t="shared" si="90"/>
        <v/>
      </c>
      <c r="FQ32" s="5"/>
      <c r="FR32" s="5"/>
      <c r="FS32" s="5"/>
    </row>
    <row r="33" spans="1:175" ht="15.75" x14ac:dyDescent="0.25">
      <c r="A33">
        <f t="shared" si="0"/>
        <v>6</v>
      </c>
      <c r="B33">
        <f t="shared" si="91"/>
        <v>78</v>
      </c>
      <c r="C33" s="1">
        <f t="shared" si="39"/>
        <v>20</v>
      </c>
      <c r="D33" s="1">
        <f t="shared" si="92"/>
        <v>12</v>
      </c>
      <c r="E33" s="1">
        <f t="shared" si="93"/>
        <v>2030</v>
      </c>
      <c r="F33" s="3">
        <f t="shared" si="1"/>
        <v>47837</v>
      </c>
      <c r="G33" s="2">
        <f>+F33-F32</f>
        <v>91</v>
      </c>
      <c r="H33" s="5"/>
      <c r="P33" s="5"/>
      <c r="X33" s="5"/>
      <c r="Y33" s="5"/>
      <c r="Z33" s="5"/>
      <c r="AA33" s="5"/>
      <c r="AB33" s="5"/>
      <c r="AC33" s="5"/>
      <c r="AD33" s="5"/>
      <c r="AF33" s="87">
        <v>0.05</v>
      </c>
      <c r="AG33" s="8"/>
      <c r="AH33" s="2">
        <f t="shared" si="95"/>
        <v>0</v>
      </c>
      <c r="AI33" s="2">
        <f t="shared" si="96"/>
        <v>0</v>
      </c>
      <c r="AJ33" s="2">
        <f t="shared" si="49"/>
        <v>0</v>
      </c>
      <c r="AK33" s="2">
        <f t="shared" si="97"/>
        <v>0</v>
      </c>
      <c r="AL33" s="2">
        <f t="shared" si="50"/>
        <v>0</v>
      </c>
      <c r="BD33" s="5"/>
      <c r="BE33" s="5"/>
      <c r="BF33" s="5"/>
      <c r="BG33" s="5"/>
      <c r="BH33" s="5"/>
      <c r="BI33" s="5"/>
      <c r="BJ33" s="5"/>
      <c r="CZ33" s="34">
        <v>0.06</v>
      </c>
      <c r="DA33" s="83">
        <v>1</v>
      </c>
      <c r="DB33" s="2">
        <f>IF(DA33&gt;0,DA33*DE32,0)</f>
        <v>0</v>
      </c>
      <c r="DC33" s="2">
        <f t="shared" si="68"/>
        <v>0</v>
      </c>
      <c r="DD33" s="2">
        <f t="shared" si="100"/>
        <v>0</v>
      </c>
      <c r="DE33" s="2">
        <f t="shared" si="69"/>
        <v>0</v>
      </c>
      <c r="DF33" s="2">
        <f t="shared" si="24"/>
        <v>0</v>
      </c>
      <c r="FM33" s="54">
        <f t="shared" si="88"/>
        <v>0</v>
      </c>
      <c r="FN33" s="55">
        <f t="shared" si="89"/>
        <v>0</v>
      </c>
      <c r="FO33" s="53"/>
      <c r="FP33" s="56" t="str">
        <f t="shared" si="90"/>
        <v/>
      </c>
      <c r="FQ33" s="5"/>
      <c r="FR33" s="5"/>
      <c r="FS33" s="5"/>
    </row>
    <row r="34" spans="1:175" ht="15.75" x14ac:dyDescent="0.25">
      <c r="A34">
        <f t="shared" si="0"/>
        <v>5</v>
      </c>
      <c r="B34">
        <f t="shared" si="91"/>
        <v>81</v>
      </c>
      <c r="C34" s="1">
        <f t="shared" si="39"/>
        <v>20</v>
      </c>
      <c r="D34" s="1">
        <f t="shared" si="92"/>
        <v>3</v>
      </c>
      <c r="E34" s="1">
        <f t="shared" si="93"/>
        <v>2031</v>
      </c>
      <c r="F34" s="3">
        <f t="shared" si="1"/>
        <v>47927</v>
      </c>
      <c r="G34" s="2">
        <f>+F34-F33</f>
        <v>90</v>
      </c>
      <c r="AF34" s="34">
        <v>0.05</v>
      </c>
      <c r="AG34" s="8">
        <v>1</v>
      </c>
      <c r="AH34" s="2">
        <f t="shared" si="95"/>
        <v>0</v>
      </c>
      <c r="AI34" s="2">
        <f t="shared" si="96"/>
        <v>0</v>
      </c>
      <c r="AJ34" s="2">
        <f t="shared" si="49"/>
        <v>0</v>
      </c>
      <c r="AK34" s="2">
        <f t="shared" si="97"/>
        <v>0</v>
      </c>
      <c r="AL34" s="2">
        <f t="shared" si="50"/>
        <v>0</v>
      </c>
      <c r="FM34" s="54">
        <f t="shared" ref="FM34" si="107">+J34+Z34+AH34+BN34+BV34+CD34+CL34+R34+AP34+AX34+CT34+DB34+DJ34+DR34+DZ34+EP34+EX34+EH34+FF34</f>
        <v>0</v>
      </c>
      <c r="FN34" s="55">
        <f t="shared" ref="FN34" si="108">+L34+AB34+AJ34+BP34+BX34+CF34+CN34+T34+AR34+AZ34+CV34+DD34+DL34+DT34+EB34+ER34+EZ34+EJ34+FH34</f>
        <v>0</v>
      </c>
      <c r="FP34" s="56" t="str">
        <f t="shared" si="90"/>
        <v/>
      </c>
    </row>
    <row r="35" spans="1:175" x14ac:dyDescent="0.25">
      <c r="C35" s="1"/>
      <c r="D35" s="1"/>
      <c r="E35" s="1"/>
      <c r="F35" s="3"/>
      <c r="G35" s="2"/>
    </row>
    <row r="36" spans="1:175" x14ac:dyDescent="0.25">
      <c r="C36" s="1"/>
      <c r="D36" s="1"/>
      <c r="E36" s="1"/>
      <c r="F36" s="3"/>
      <c r="G36" s="2"/>
    </row>
    <row r="37" spans="1:175" x14ac:dyDescent="0.25">
      <c r="C37" s="1"/>
      <c r="D37" s="1"/>
      <c r="E37" s="1"/>
      <c r="F37" s="3"/>
      <c r="G37" s="2"/>
    </row>
    <row r="38" spans="1:175" x14ac:dyDescent="0.25">
      <c r="C38" s="1"/>
      <c r="D38" s="1"/>
      <c r="E38" s="1"/>
      <c r="F38" s="3"/>
      <c r="G38" s="2"/>
    </row>
    <row r="39" spans="1:175" x14ac:dyDescent="0.25">
      <c r="C39" s="1"/>
      <c r="D39" s="1"/>
      <c r="E39" s="1"/>
      <c r="F39" s="3"/>
      <c r="G39" s="2"/>
    </row>
    <row r="40" spans="1:175" x14ac:dyDescent="0.25">
      <c r="C40" s="1"/>
      <c r="D40" s="1"/>
      <c r="E40" s="1"/>
      <c r="F40" s="3"/>
      <c r="G40" s="2"/>
    </row>
    <row r="41" spans="1:175" x14ac:dyDescent="0.25">
      <c r="C41" s="1"/>
      <c r="D41" s="1"/>
      <c r="E41" s="1"/>
      <c r="F41" s="3"/>
      <c r="G41" s="2"/>
    </row>
    <row r="52" ht="14.25" customHeight="1" x14ac:dyDescent="0.25"/>
  </sheetData>
  <sheetProtection selectLockedCells="1" selectUnlockedCells="1"/>
  <mergeCells count="104">
    <mergeCell ref="EG5:EH5"/>
    <mergeCell ref="EI5:EJ5"/>
    <mergeCell ref="EL5:EL6"/>
    <mergeCell ref="DX5:DX6"/>
    <mergeCell ref="DX1:ED1"/>
    <mergeCell ref="DY5:DZ5"/>
    <mergeCell ref="EA5:EB5"/>
    <mergeCell ref="ED5:ED6"/>
    <mergeCell ref="FD1:FJ1"/>
    <mergeCell ref="FD5:FD6"/>
    <mergeCell ref="FE5:FF5"/>
    <mergeCell ref="FG5:FH5"/>
    <mergeCell ref="FJ5:FJ6"/>
    <mergeCell ref="EN1:ET1"/>
    <mergeCell ref="EN5:EN6"/>
    <mergeCell ref="EO5:EP5"/>
    <mergeCell ref="EQ5:ER5"/>
    <mergeCell ref="ET5:ET6"/>
    <mergeCell ref="AF1:AL1"/>
    <mergeCell ref="AV1:BB1"/>
    <mergeCell ref="C1:F3"/>
    <mergeCell ref="BT1:BZ1"/>
    <mergeCell ref="BU5:BV5"/>
    <mergeCell ref="BW5:BX5"/>
    <mergeCell ref="BZ5:BZ6"/>
    <mergeCell ref="BL1:BR1"/>
    <mergeCell ref="BM5:BN5"/>
    <mergeCell ref="BO5:BP5"/>
    <mergeCell ref="BR5:BR6"/>
    <mergeCell ref="BD1:BJ1"/>
    <mergeCell ref="AF5:AF6"/>
    <mergeCell ref="AG5:AH5"/>
    <mergeCell ref="V5:V6"/>
    <mergeCell ref="BL5:BL6"/>
    <mergeCell ref="BT5:BT6"/>
    <mergeCell ref="BJ5:BJ6"/>
    <mergeCell ref="H1:N1"/>
    <mergeCell ref="I5:J5"/>
    <mergeCell ref="AV5:AV6"/>
    <mergeCell ref="N5:N6"/>
    <mergeCell ref="BE5:BF5"/>
    <mergeCell ref="AN1:AT1"/>
    <mergeCell ref="X1:AD1"/>
    <mergeCell ref="X5:X6"/>
    <mergeCell ref="Y5:Z5"/>
    <mergeCell ref="AA5:AB5"/>
    <mergeCell ref="AD5:AD6"/>
    <mergeCell ref="P1:V1"/>
    <mergeCell ref="P5:P6"/>
    <mergeCell ref="Q5:R5"/>
    <mergeCell ref="S5:T5"/>
    <mergeCell ref="H5:H6"/>
    <mergeCell ref="AN5:AN6"/>
    <mergeCell ref="K5:L5"/>
    <mergeCell ref="DC5:DD5"/>
    <mergeCell ref="CC5:CD5"/>
    <mergeCell ref="CH5:CH6"/>
    <mergeCell ref="CE5:CF5"/>
    <mergeCell ref="CB5:CB6"/>
    <mergeCell ref="AI5:AJ5"/>
    <mergeCell ref="AL5:AL6"/>
    <mergeCell ref="BG5:BH5"/>
    <mergeCell ref="AW5:AX5"/>
    <mergeCell ref="AY5:AZ5"/>
    <mergeCell ref="BB5:BB6"/>
    <mergeCell ref="AT5:AT6"/>
    <mergeCell ref="BD5:BD6"/>
    <mergeCell ref="AO5:AP5"/>
    <mergeCell ref="AQ5:AR5"/>
    <mergeCell ref="CB1:CH1"/>
    <mergeCell ref="CJ1:CP1"/>
    <mergeCell ref="CJ5:CJ6"/>
    <mergeCell ref="CK5:CL5"/>
    <mergeCell ref="CM5:CN5"/>
    <mergeCell ref="CP5:CP6"/>
    <mergeCell ref="CR1:CX1"/>
    <mergeCell ref="CR5:CR6"/>
    <mergeCell ref="CS5:CT5"/>
    <mergeCell ref="CU5:CV5"/>
    <mergeCell ref="CX5:CX6"/>
    <mergeCell ref="FM1:FM6"/>
    <mergeCell ref="FN1:FN6"/>
    <mergeCell ref="FP1:FP6"/>
    <mergeCell ref="CZ1:DF1"/>
    <mergeCell ref="CZ5:CZ6"/>
    <mergeCell ref="DA5:DB5"/>
    <mergeCell ref="DH1:DN1"/>
    <mergeCell ref="DH5:DH6"/>
    <mergeCell ref="DI5:DJ5"/>
    <mergeCell ref="DK5:DL5"/>
    <mergeCell ref="DN5:DN6"/>
    <mergeCell ref="DP1:DV1"/>
    <mergeCell ref="DP5:DP6"/>
    <mergeCell ref="DQ5:DR5"/>
    <mergeCell ref="DS5:DT5"/>
    <mergeCell ref="DV5:DV6"/>
    <mergeCell ref="EV1:FB1"/>
    <mergeCell ref="EV5:EV6"/>
    <mergeCell ref="EW5:EX5"/>
    <mergeCell ref="EY5:EZ5"/>
    <mergeCell ref="FB5:FB6"/>
    <mergeCell ref="DF5:DF6"/>
    <mergeCell ref="EF1:EL1"/>
    <mergeCell ref="EF5:EF6"/>
  </mergeCells>
  <conditionalFormatting sqref="BE7:BJ7 CK7 DI7 CP7 DN7 I7:N9 V7:V19 Q7:U18 AO7:AT11 AW7:BB13 Y7:AD9 Q7:Q19 EL7:EL21 EH7:EK20 EG7:EG21 EO7:ET17 BU7:BZ21 CC7:CH22 CS7:CX7 DQ7:DV8 DY7:ED10 BM7:BR32 FI7:FJ31 FE7:FG31 EW7:FB18 AG7:AG34 AL7:AL34">
    <cfRule type="cellIs" dxfId="3133" priority="58422" operator="equal">
      <formula>0</formula>
    </cfRule>
    <cfRule type="cellIs" dxfId="3132" priority="58423" operator="greaterThan">
      <formula>0</formula>
    </cfRule>
  </conditionalFormatting>
  <conditionalFormatting sqref="BE7">
    <cfRule type="cellIs" dxfId="3131" priority="53033" operator="equal">
      <formula>0</formula>
    </cfRule>
    <cfRule type="cellIs" dxfId="3130" priority="53034" operator="greaterThan">
      <formula>0</formula>
    </cfRule>
  </conditionalFormatting>
  <conditionalFormatting sqref="BE7">
    <cfRule type="cellIs" dxfId="3129" priority="53003" operator="equal">
      <formula>0</formula>
    </cfRule>
    <cfRule type="cellIs" dxfId="3128" priority="53004" operator="greaterThan">
      <formula>0</formula>
    </cfRule>
  </conditionalFormatting>
  <conditionalFormatting sqref="BE7">
    <cfRule type="cellIs" dxfId="3127" priority="52961" operator="equal">
      <formula>0</formula>
    </cfRule>
    <cfRule type="cellIs" dxfId="3126" priority="52962" operator="greaterThan">
      <formula>0</formula>
    </cfRule>
  </conditionalFormatting>
  <conditionalFormatting sqref="BE7">
    <cfRule type="cellIs" dxfId="3125" priority="52987" operator="equal">
      <formula>0</formula>
    </cfRule>
    <cfRule type="cellIs" dxfId="3124" priority="52988" operator="greaterThan">
      <formula>0</formula>
    </cfRule>
  </conditionalFormatting>
  <conditionalFormatting sqref="BE7">
    <cfRule type="cellIs" dxfId="3123" priority="52981" operator="equal">
      <formula>0</formula>
    </cfRule>
    <cfRule type="cellIs" dxfId="3122" priority="52982" operator="greaterThan">
      <formula>0</formula>
    </cfRule>
  </conditionalFormatting>
  <conditionalFormatting sqref="BE7">
    <cfRule type="cellIs" dxfId="3121" priority="52975" operator="equal">
      <formula>0</formula>
    </cfRule>
    <cfRule type="cellIs" dxfId="3120" priority="52976" operator="greaterThan">
      <formula>0</formula>
    </cfRule>
  </conditionalFormatting>
  <conditionalFormatting sqref="BE7">
    <cfRule type="cellIs" dxfId="3119" priority="52977" operator="equal">
      <formula>0</formula>
    </cfRule>
    <cfRule type="cellIs" dxfId="3118" priority="52978" operator="greaterThan">
      <formula>0</formula>
    </cfRule>
  </conditionalFormatting>
  <conditionalFormatting sqref="BE7">
    <cfRule type="cellIs" dxfId="3117" priority="52965" operator="equal">
      <formula>0</formula>
    </cfRule>
    <cfRule type="cellIs" dxfId="3116" priority="52966" operator="greaterThan">
      <formula>0</formula>
    </cfRule>
  </conditionalFormatting>
  <conditionalFormatting sqref="BE7">
    <cfRule type="cellIs" dxfId="3115" priority="52963" operator="equal">
      <formula>0</formula>
    </cfRule>
    <cfRule type="cellIs" dxfId="3114" priority="52964" operator="greaterThan">
      <formula>0</formula>
    </cfRule>
  </conditionalFormatting>
  <conditionalFormatting sqref="BE7">
    <cfRule type="cellIs" dxfId="3113" priority="52959" operator="equal">
      <formula>0</formula>
    </cfRule>
    <cfRule type="cellIs" dxfId="3112" priority="52960" operator="greaterThan">
      <formula>0</formula>
    </cfRule>
  </conditionalFormatting>
  <conditionalFormatting sqref="BE7">
    <cfRule type="cellIs" dxfId="3111" priority="52957" operator="equal">
      <formula>0</formula>
    </cfRule>
    <cfRule type="cellIs" dxfId="3110" priority="52958" operator="greaterThan">
      <formula>0</formula>
    </cfRule>
  </conditionalFormatting>
  <conditionalFormatting sqref="BE7">
    <cfRule type="cellIs" dxfId="3109" priority="52953" operator="equal">
      <formula>0</formula>
    </cfRule>
    <cfRule type="cellIs" dxfId="3108" priority="52954" operator="greaterThan">
      <formula>0</formula>
    </cfRule>
  </conditionalFormatting>
  <conditionalFormatting sqref="BE7">
    <cfRule type="cellIs" dxfId="3107" priority="52955" operator="equal">
      <formula>0</formula>
    </cfRule>
    <cfRule type="cellIs" dxfId="3106" priority="52956" operator="greaterThan">
      <formula>0</formula>
    </cfRule>
  </conditionalFormatting>
  <conditionalFormatting sqref="BE7">
    <cfRule type="cellIs" dxfId="3105" priority="52951" operator="equal">
      <formula>0</formula>
    </cfRule>
    <cfRule type="cellIs" dxfId="3104" priority="52952" operator="greaterThan">
      <formula>0</formula>
    </cfRule>
  </conditionalFormatting>
  <conditionalFormatting sqref="BE7">
    <cfRule type="cellIs" dxfId="3103" priority="52949" operator="equal">
      <formula>0</formula>
    </cfRule>
    <cfRule type="cellIs" dxfId="3102" priority="52950" operator="greaterThan">
      <formula>0</formula>
    </cfRule>
  </conditionalFormatting>
  <conditionalFormatting sqref="BE7">
    <cfRule type="cellIs" dxfId="3101" priority="52947" operator="equal">
      <formula>0</formula>
    </cfRule>
    <cfRule type="cellIs" dxfId="3100" priority="52948" operator="greaterThan">
      <formula>0</formula>
    </cfRule>
  </conditionalFormatting>
  <conditionalFormatting sqref="BE7">
    <cfRule type="cellIs" dxfId="3099" priority="52945" operator="equal">
      <formula>0</formula>
    </cfRule>
    <cfRule type="cellIs" dxfId="3098" priority="52946" operator="greaterThan">
      <formula>0</formula>
    </cfRule>
  </conditionalFormatting>
  <conditionalFormatting sqref="BE7">
    <cfRule type="cellIs" dxfId="3097" priority="52943" operator="equal">
      <formula>0</formula>
    </cfRule>
    <cfRule type="cellIs" dxfId="3096" priority="52944" operator="greaterThan">
      <formula>0</formula>
    </cfRule>
  </conditionalFormatting>
  <conditionalFormatting sqref="BE7">
    <cfRule type="cellIs" dxfId="3095" priority="52941" operator="equal">
      <formula>0</formula>
    </cfRule>
    <cfRule type="cellIs" dxfId="3094" priority="52942" operator="greaterThan">
      <formula>0</formula>
    </cfRule>
  </conditionalFormatting>
  <conditionalFormatting sqref="BE7">
    <cfRule type="cellIs" dxfId="3093" priority="52939" operator="equal">
      <formula>0</formula>
    </cfRule>
    <cfRule type="cellIs" dxfId="3092" priority="52940" operator="greaterThan">
      <formula>0</formula>
    </cfRule>
  </conditionalFormatting>
  <conditionalFormatting sqref="BE7">
    <cfRule type="cellIs" dxfId="3091" priority="50025" operator="equal">
      <formula>0</formula>
    </cfRule>
    <cfRule type="cellIs" dxfId="3090" priority="50026" operator="greaterThan">
      <formula>0</formula>
    </cfRule>
  </conditionalFormatting>
  <conditionalFormatting sqref="BE7">
    <cfRule type="cellIs" dxfId="3089" priority="49995" operator="equal">
      <formula>0</formula>
    </cfRule>
    <cfRule type="cellIs" dxfId="3088" priority="49996" operator="greaterThan">
      <formula>0</formula>
    </cfRule>
  </conditionalFormatting>
  <conditionalFormatting sqref="BE7">
    <cfRule type="cellIs" dxfId="3087" priority="49953" operator="equal">
      <formula>0</formula>
    </cfRule>
    <cfRule type="cellIs" dxfId="3086" priority="49954" operator="greaterThan">
      <formula>0</formula>
    </cfRule>
  </conditionalFormatting>
  <conditionalFormatting sqref="BE7">
    <cfRule type="cellIs" dxfId="3085" priority="49979" operator="equal">
      <formula>0</formula>
    </cfRule>
    <cfRule type="cellIs" dxfId="3084" priority="49980" operator="greaterThan">
      <formula>0</formula>
    </cfRule>
  </conditionalFormatting>
  <conditionalFormatting sqref="BE7">
    <cfRule type="cellIs" dxfId="3083" priority="49973" operator="equal">
      <formula>0</formula>
    </cfRule>
    <cfRule type="cellIs" dxfId="3082" priority="49974" operator="greaterThan">
      <formula>0</formula>
    </cfRule>
  </conditionalFormatting>
  <conditionalFormatting sqref="BE7">
    <cfRule type="cellIs" dxfId="3081" priority="49967" operator="equal">
      <formula>0</formula>
    </cfRule>
    <cfRule type="cellIs" dxfId="3080" priority="49968" operator="greaterThan">
      <formula>0</formula>
    </cfRule>
  </conditionalFormatting>
  <conditionalFormatting sqref="BE7">
    <cfRule type="cellIs" dxfId="3079" priority="49969" operator="equal">
      <formula>0</formula>
    </cfRule>
    <cfRule type="cellIs" dxfId="3078" priority="49970" operator="greaterThan">
      <formula>0</formula>
    </cfRule>
  </conditionalFormatting>
  <conditionalFormatting sqref="BE7">
    <cfRule type="cellIs" dxfId="3077" priority="49957" operator="equal">
      <formula>0</formula>
    </cfRule>
    <cfRule type="cellIs" dxfId="3076" priority="49958" operator="greaterThan">
      <formula>0</formula>
    </cfRule>
  </conditionalFormatting>
  <conditionalFormatting sqref="BE7">
    <cfRule type="cellIs" dxfId="3075" priority="49955" operator="equal">
      <formula>0</formula>
    </cfRule>
    <cfRule type="cellIs" dxfId="3074" priority="49956" operator="greaterThan">
      <formula>0</formula>
    </cfRule>
  </conditionalFormatting>
  <conditionalFormatting sqref="BE7">
    <cfRule type="cellIs" dxfId="3073" priority="49951" operator="equal">
      <formula>0</formula>
    </cfRule>
    <cfRule type="cellIs" dxfId="3072" priority="49952" operator="greaterThan">
      <formula>0</formula>
    </cfRule>
  </conditionalFormatting>
  <conditionalFormatting sqref="BE7">
    <cfRule type="cellIs" dxfId="3071" priority="49949" operator="equal">
      <formula>0</formula>
    </cfRule>
    <cfRule type="cellIs" dxfId="3070" priority="49950" operator="greaterThan">
      <formula>0</formula>
    </cfRule>
  </conditionalFormatting>
  <conditionalFormatting sqref="BE7">
    <cfRule type="cellIs" dxfId="3069" priority="49945" operator="equal">
      <formula>0</formula>
    </cfRule>
    <cfRule type="cellIs" dxfId="3068" priority="49946" operator="greaterThan">
      <formula>0</formula>
    </cfRule>
  </conditionalFormatting>
  <conditionalFormatting sqref="BE7">
    <cfRule type="cellIs" dxfId="3067" priority="49947" operator="equal">
      <formula>0</formula>
    </cfRule>
    <cfRule type="cellIs" dxfId="3066" priority="49948" operator="greaterThan">
      <formula>0</formula>
    </cfRule>
  </conditionalFormatting>
  <conditionalFormatting sqref="BE7">
    <cfRule type="cellIs" dxfId="3065" priority="49943" operator="equal">
      <formula>0</formula>
    </cfRule>
    <cfRule type="cellIs" dxfId="3064" priority="49944" operator="greaterThan">
      <formula>0</formula>
    </cfRule>
  </conditionalFormatting>
  <conditionalFormatting sqref="BE7">
    <cfRule type="cellIs" dxfId="3063" priority="49941" operator="equal">
      <formula>0</formula>
    </cfRule>
    <cfRule type="cellIs" dxfId="3062" priority="49942" operator="greaterThan">
      <formula>0</formula>
    </cfRule>
  </conditionalFormatting>
  <conditionalFormatting sqref="BE7">
    <cfRule type="cellIs" dxfId="3061" priority="49939" operator="equal">
      <formula>0</formula>
    </cfRule>
    <cfRule type="cellIs" dxfId="3060" priority="49940" operator="greaterThan">
      <formula>0</formula>
    </cfRule>
  </conditionalFormatting>
  <conditionalFormatting sqref="BE7">
    <cfRule type="cellIs" dxfId="3059" priority="49937" operator="equal">
      <formula>0</formula>
    </cfRule>
    <cfRule type="cellIs" dxfId="3058" priority="49938" operator="greaterThan">
      <formula>0</formula>
    </cfRule>
  </conditionalFormatting>
  <conditionalFormatting sqref="BE7">
    <cfRule type="cellIs" dxfId="3057" priority="49935" operator="equal">
      <formula>0</formula>
    </cfRule>
    <cfRule type="cellIs" dxfId="3056" priority="49936" operator="greaterThan">
      <formula>0</formula>
    </cfRule>
  </conditionalFormatting>
  <conditionalFormatting sqref="BE7">
    <cfRule type="cellIs" dxfId="3055" priority="49933" operator="equal">
      <formula>0</formula>
    </cfRule>
    <cfRule type="cellIs" dxfId="3054" priority="49934" operator="greaterThan">
      <formula>0</formula>
    </cfRule>
  </conditionalFormatting>
  <conditionalFormatting sqref="BE7">
    <cfRule type="cellIs" dxfId="3053" priority="49931" operator="equal">
      <formula>0</formula>
    </cfRule>
    <cfRule type="cellIs" dxfId="3052" priority="49932" operator="greaterThan">
      <formula>0</formula>
    </cfRule>
  </conditionalFormatting>
  <conditionalFormatting sqref="BE7">
    <cfRule type="cellIs" dxfId="3051" priority="49929" operator="equal">
      <formula>0</formula>
    </cfRule>
    <cfRule type="cellIs" dxfId="3050" priority="49930" operator="greaterThan">
      <formula>0</formula>
    </cfRule>
  </conditionalFormatting>
  <conditionalFormatting sqref="BE7">
    <cfRule type="cellIs" dxfId="3049" priority="49899" operator="equal">
      <formula>0</formula>
    </cfRule>
    <cfRule type="cellIs" dxfId="3048" priority="49900" operator="greaterThan">
      <formula>0</formula>
    </cfRule>
  </conditionalFormatting>
  <conditionalFormatting sqref="BE7">
    <cfRule type="cellIs" dxfId="3047" priority="49857" operator="equal">
      <formula>0</formula>
    </cfRule>
    <cfRule type="cellIs" dxfId="3046" priority="49858" operator="greaterThan">
      <formula>0</formula>
    </cfRule>
  </conditionalFormatting>
  <conditionalFormatting sqref="BE7">
    <cfRule type="cellIs" dxfId="3045" priority="49883" operator="equal">
      <formula>0</formula>
    </cfRule>
    <cfRule type="cellIs" dxfId="3044" priority="49884" operator="greaterThan">
      <formula>0</formula>
    </cfRule>
  </conditionalFormatting>
  <conditionalFormatting sqref="BE7">
    <cfRule type="cellIs" dxfId="3043" priority="49877" operator="equal">
      <formula>0</formula>
    </cfRule>
    <cfRule type="cellIs" dxfId="3042" priority="49878" operator="greaterThan">
      <formula>0</formula>
    </cfRule>
  </conditionalFormatting>
  <conditionalFormatting sqref="BE7">
    <cfRule type="cellIs" dxfId="3041" priority="49871" operator="equal">
      <formula>0</formula>
    </cfRule>
    <cfRule type="cellIs" dxfId="3040" priority="49872" operator="greaterThan">
      <formula>0</formula>
    </cfRule>
  </conditionalFormatting>
  <conditionalFormatting sqref="BE7">
    <cfRule type="cellIs" dxfId="3039" priority="49873" operator="equal">
      <formula>0</formula>
    </cfRule>
    <cfRule type="cellIs" dxfId="3038" priority="49874" operator="greaterThan">
      <formula>0</formula>
    </cfRule>
  </conditionalFormatting>
  <conditionalFormatting sqref="BE7">
    <cfRule type="cellIs" dxfId="3037" priority="49861" operator="equal">
      <formula>0</formula>
    </cfRule>
    <cfRule type="cellIs" dxfId="3036" priority="49862" operator="greaterThan">
      <formula>0</formula>
    </cfRule>
  </conditionalFormatting>
  <conditionalFormatting sqref="BE7">
    <cfRule type="cellIs" dxfId="3035" priority="49859" operator="equal">
      <formula>0</formula>
    </cfRule>
    <cfRule type="cellIs" dxfId="3034" priority="49860" operator="greaterThan">
      <formula>0</formula>
    </cfRule>
  </conditionalFormatting>
  <conditionalFormatting sqref="BE7">
    <cfRule type="cellIs" dxfId="3033" priority="49855" operator="equal">
      <formula>0</formula>
    </cfRule>
    <cfRule type="cellIs" dxfId="3032" priority="49856" operator="greaterThan">
      <formula>0</formula>
    </cfRule>
  </conditionalFormatting>
  <conditionalFormatting sqref="BE7">
    <cfRule type="cellIs" dxfId="3031" priority="49853" operator="equal">
      <formula>0</formula>
    </cfRule>
    <cfRule type="cellIs" dxfId="3030" priority="49854" operator="greaterThan">
      <formula>0</formula>
    </cfRule>
  </conditionalFormatting>
  <conditionalFormatting sqref="BE7">
    <cfRule type="cellIs" dxfId="3029" priority="49849" operator="equal">
      <formula>0</formula>
    </cfRule>
    <cfRule type="cellIs" dxfId="3028" priority="49850" operator="greaterThan">
      <formula>0</formula>
    </cfRule>
  </conditionalFormatting>
  <conditionalFormatting sqref="BE7">
    <cfRule type="cellIs" dxfId="3027" priority="49851" operator="equal">
      <formula>0</formula>
    </cfRule>
    <cfRule type="cellIs" dxfId="3026" priority="49852" operator="greaterThan">
      <formula>0</formula>
    </cfRule>
  </conditionalFormatting>
  <conditionalFormatting sqref="BE7">
    <cfRule type="cellIs" dxfId="3025" priority="49847" operator="equal">
      <formula>0</formula>
    </cfRule>
    <cfRule type="cellIs" dxfId="3024" priority="49848" operator="greaterThan">
      <formula>0</formula>
    </cfRule>
  </conditionalFormatting>
  <conditionalFormatting sqref="BE7">
    <cfRule type="cellIs" dxfId="3023" priority="49845" operator="equal">
      <formula>0</formula>
    </cfRule>
    <cfRule type="cellIs" dxfId="3022" priority="49846" operator="greaterThan">
      <formula>0</formula>
    </cfRule>
  </conditionalFormatting>
  <conditionalFormatting sqref="BE7">
    <cfRule type="cellIs" dxfId="3021" priority="49843" operator="equal">
      <formula>0</formula>
    </cfRule>
    <cfRule type="cellIs" dxfId="3020" priority="49844" operator="greaterThan">
      <formula>0</formula>
    </cfRule>
  </conditionalFormatting>
  <conditionalFormatting sqref="BE7">
    <cfRule type="cellIs" dxfId="3019" priority="49841" operator="equal">
      <formula>0</formula>
    </cfRule>
    <cfRule type="cellIs" dxfId="3018" priority="49842" operator="greaterThan">
      <formula>0</formula>
    </cfRule>
  </conditionalFormatting>
  <conditionalFormatting sqref="BE7">
    <cfRule type="cellIs" dxfId="3017" priority="49839" operator="equal">
      <formula>0</formula>
    </cfRule>
    <cfRule type="cellIs" dxfId="3016" priority="49840" operator="greaterThan">
      <formula>0</formula>
    </cfRule>
  </conditionalFormatting>
  <conditionalFormatting sqref="BE7">
    <cfRule type="cellIs" dxfId="3015" priority="49837" operator="equal">
      <formula>0</formula>
    </cfRule>
    <cfRule type="cellIs" dxfId="3014" priority="49838" operator="greaterThan">
      <formula>0</formula>
    </cfRule>
  </conditionalFormatting>
  <conditionalFormatting sqref="BE7">
    <cfRule type="cellIs" dxfId="3013" priority="49835" operator="equal">
      <formula>0</formula>
    </cfRule>
    <cfRule type="cellIs" dxfId="3012" priority="49836" operator="greaterThan">
      <formula>0</formula>
    </cfRule>
  </conditionalFormatting>
  <conditionalFormatting sqref="BE7">
    <cfRule type="cellIs" dxfId="3011" priority="49819" operator="equal">
      <formula>0</formula>
    </cfRule>
    <cfRule type="cellIs" dxfId="3010" priority="49820" operator="greaterThan">
      <formula>0</formula>
    </cfRule>
  </conditionalFormatting>
  <conditionalFormatting sqref="BE7">
    <cfRule type="cellIs" dxfId="3009" priority="49811" operator="equal">
      <formula>0</formula>
    </cfRule>
    <cfRule type="cellIs" dxfId="3008" priority="49812" operator="greaterThan">
      <formula>0</formula>
    </cfRule>
  </conditionalFormatting>
  <conditionalFormatting sqref="BE7">
    <cfRule type="cellIs" dxfId="3007" priority="49805" operator="equal">
      <formula>0</formula>
    </cfRule>
    <cfRule type="cellIs" dxfId="3006" priority="49806" operator="greaterThan">
      <formula>0</formula>
    </cfRule>
  </conditionalFormatting>
  <conditionalFormatting sqref="BE7">
    <cfRule type="cellIs" dxfId="3005" priority="49807" operator="equal">
      <formula>0</formula>
    </cfRule>
    <cfRule type="cellIs" dxfId="3004" priority="49808" operator="greaterThan">
      <formula>0</formula>
    </cfRule>
  </conditionalFormatting>
  <conditionalFormatting sqref="BE7">
    <cfRule type="cellIs" dxfId="3003" priority="49793" operator="equal">
      <formula>0</formula>
    </cfRule>
    <cfRule type="cellIs" dxfId="3002" priority="49794" operator="greaterThan">
      <formula>0</formula>
    </cfRule>
  </conditionalFormatting>
  <conditionalFormatting sqref="BE7">
    <cfRule type="cellIs" dxfId="3001" priority="49789" operator="equal">
      <formula>0</formula>
    </cfRule>
    <cfRule type="cellIs" dxfId="3000" priority="49790" operator="greaterThan">
      <formula>0</formula>
    </cfRule>
  </conditionalFormatting>
  <conditionalFormatting sqref="BE7">
    <cfRule type="cellIs" dxfId="2999" priority="49791" operator="equal">
      <formula>0</formula>
    </cfRule>
    <cfRule type="cellIs" dxfId="2998" priority="49792" operator="greaterThan">
      <formula>0</formula>
    </cfRule>
  </conditionalFormatting>
  <conditionalFormatting sqref="BE7">
    <cfRule type="cellIs" dxfId="2997" priority="49785" operator="equal">
      <formula>0</formula>
    </cfRule>
    <cfRule type="cellIs" dxfId="2996" priority="49786" operator="greaterThan">
      <formula>0</formula>
    </cfRule>
  </conditionalFormatting>
  <conditionalFormatting sqref="BE7">
    <cfRule type="cellIs" dxfId="2995" priority="49783" operator="equal">
      <formula>0</formula>
    </cfRule>
    <cfRule type="cellIs" dxfId="2994" priority="49784" operator="greaterThan">
      <formula>0</formula>
    </cfRule>
  </conditionalFormatting>
  <conditionalFormatting sqref="BE7">
    <cfRule type="cellIs" dxfId="2993" priority="49779" operator="equal">
      <formula>0</formula>
    </cfRule>
    <cfRule type="cellIs" dxfId="2992" priority="49780" operator="greaterThan">
      <formula>0</formula>
    </cfRule>
  </conditionalFormatting>
  <conditionalFormatting sqref="BE7">
    <cfRule type="cellIs" dxfId="2991" priority="49773" operator="equal">
      <formula>0</formula>
    </cfRule>
    <cfRule type="cellIs" dxfId="2990" priority="49774" operator="greaterThan">
      <formula>0</formula>
    </cfRule>
  </conditionalFormatting>
  <conditionalFormatting sqref="BE7">
    <cfRule type="cellIs" dxfId="2989" priority="49771" operator="equal">
      <formula>0</formula>
    </cfRule>
    <cfRule type="cellIs" dxfId="2988" priority="49772" operator="greaterThan">
      <formula>0</formula>
    </cfRule>
  </conditionalFormatting>
  <conditionalFormatting sqref="BE7">
    <cfRule type="cellIs" dxfId="2987" priority="49769" operator="equal">
      <formula>0</formula>
    </cfRule>
    <cfRule type="cellIs" dxfId="2986" priority="49770" operator="greaterThan">
      <formula>0</formula>
    </cfRule>
  </conditionalFormatting>
  <conditionalFormatting sqref="BE7">
    <cfRule type="cellIs" dxfId="2985" priority="49767" operator="equal">
      <formula>0</formula>
    </cfRule>
    <cfRule type="cellIs" dxfId="2984" priority="49768" operator="greaterThan">
      <formula>0</formula>
    </cfRule>
  </conditionalFormatting>
  <conditionalFormatting sqref="BE7">
    <cfRule type="cellIs" dxfId="2983" priority="45421" operator="equal">
      <formula>0</formula>
    </cfRule>
    <cfRule type="cellIs" dxfId="2982" priority="45422" operator="greaterThan">
      <formula>0</formula>
    </cfRule>
  </conditionalFormatting>
  <conditionalFormatting sqref="BE7">
    <cfRule type="cellIs" dxfId="2981" priority="45473" operator="equal">
      <formula>0</formula>
    </cfRule>
    <cfRule type="cellIs" dxfId="2980" priority="45474" operator="greaterThan">
      <formula>0</formula>
    </cfRule>
  </conditionalFormatting>
  <conditionalFormatting sqref="BE7">
    <cfRule type="cellIs" dxfId="2979" priority="45387" operator="equal">
      <formula>0</formula>
    </cfRule>
    <cfRule type="cellIs" dxfId="2978" priority="45388" operator="greaterThan">
      <formula>0</formula>
    </cfRule>
  </conditionalFormatting>
  <conditionalFormatting sqref="BE7">
    <cfRule type="cellIs" dxfId="2977" priority="45385" operator="equal">
      <formula>0</formula>
    </cfRule>
    <cfRule type="cellIs" dxfId="2976" priority="45386" operator="greaterThan">
      <formula>0</formula>
    </cfRule>
  </conditionalFormatting>
  <conditionalFormatting sqref="BE7">
    <cfRule type="cellIs" dxfId="2975" priority="45379" operator="equal">
      <formula>0</formula>
    </cfRule>
    <cfRule type="cellIs" dxfId="2974" priority="45380" operator="greaterThan">
      <formula>0</formula>
    </cfRule>
  </conditionalFormatting>
  <conditionalFormatting sqref="BE7">
    <cfRule type="cellIs" dxfId="2973" priority="45417" operator="equal">
      <formula>0</formula>
    </cfRule>
    <cfRule type="cellIs" dxfId="2972" priority="45418" operator="greaterThan">
      <formula>0</formula>
    </cfRule>
  </conditionalFormatting>
  <conditionalFormatting sqref="BE7">
    <cfRule type="cellIs" dxfId="2971" priority="45415" operator="equal">
      <formula>0</formula>
    </cfRule>
    <cfRule type="cellIs" dxfId="2970" priority="45416" operator="greaterThan">
      <formula>0</formula>
    </cfRule>
  </conditionalFormatting>
  <conditionalFormatting sqref="BE7">
    <cfRule type="cellIs" dxfId="2969" priority="45403" operator="equal">
      <formula>0</formula>
    </cfRule>
    <cfRule type="cellIs" dxfId="2968" priority="45404" operator="greaterThan">
      <formula>0</formula>
    </cfRule>
  </conditionalFormatting>
  <conditionalFormatting sqref="BE7">
    <cfRule type="cellIs" dxfId="2967" priority="45355" operator="equal">
      <formula>0</formula>
    </cfRule>
    <cfRule type="cellIs" dxfId="2966" priority="45356" operator="greaterThan">
      <formula>0</formula>
    </cfRule>
  </conditionalFormatting>
  <conditionalFormatting sqref="BE7">
    <cfRule type="cellIs" dxfId="2965" priority="45397" operator="equal">
      <formula>0</formula>
    </cfRule>
    <cfRule type="cellIs" dxfId="2964" priority="45398" operator="greaterThan">
      <formula>0</formula>
    </cfRule>
  </conditionalFormatting>
  <conditionalFormatting sqref="BE7">
    <cfRule type="cellIs" dxfId="2963" priority="45395" operator="equal">
      <formula>0</formula>
    </cfRule>
    <cfRule type="cellIs" dxfId="2962" priority="45396" operator="greaterThan">
      <formula>0</formula>
    </cfRule>
  </conditionalFormatting>
  <conditionalFormatting sqref="BE7">
    <cfRule type="cellIs" dxfId="2961" priority="45399" operator="equal">
      <formula>0</formula>
    </cfRule>
    <cfRule type="cellIs" dxfId="2960" priority="45400" operator="greaterThan">
      <formula>0</formula>
    </cfRule>
  </conditionalFormatting>
  <conditionalFormatting sqref="BE7">
    <cfRule type="cellIs" dxfId="2959" priority="45389" operator="equal">
      <formula>0</formula>
    </cfRule>
    <cfRule type="cellIs" dxfId="2958" priority="45390" operator="greaterThan">
      <formula>0</formula>
    </cfRule>
  </conditionalFormatting>
  <conditionalFormatting sqref="BE7">
    <cfRule type="cellIs" dxfId="2957" priority="45381" operator="equal">
      <formula>0</formula>
    </cfRule>
    <cfRule type="cellIs" dxfId="2956" priority="45382" operator="greaterThan">
      <formula>0</formula>
    </cfRule>
  </conditionalFormatting>
  <conditionalFormatting sqref="BE7">
    <cfRule type="cellIs" dxfId="2955" priority="45313" operator="equal">
      <formula>0</formula>
    </cfRule>
    <cfRule type="cellIs" dxfId="2954" priority="45314" operator="greaterThan">
      <formula>0</formula>
    </cfRule>
  </conditionalFormatting>
  <conditionalFormatting sqref="BE7">
    <cfRule type="cellIs" dxfId="2953" priority="45337" operator="equal">
      <formula>0</formula>
    </cfRule>
    <cfRule type="cellIs" dxfId="2952" priority="45338" operator="greaterThan">
      <formula>0</formula>
    </cfRule>
  </conditionalFormatting>
  <conditionalFormatting sqref="BE7">
    <cfRule type="cellIs" dxfId="2951" priority="45333" operator="equal">
      <formula>0</formula>
    </cfRule>
    <cfRule type="cellIs" dxfId="2950" priority="45334" operator="greaterThan">
      <formula>0</formula>
    </cfRule>
  </conditionalFormatting>
  <conditionalFormatting sqref="BE7">
    <cfRule type="cellIs" dxfId="2949" priority="45329" operator="equal">
      <formula>0</formula>
    </cfRule>
    <cfRule type="cellIs" dxfId="2948" priority="45330" operator="greaterThan">
      <formula>0</formula>
    </cfRule>
  </conditionalFormatting>
  <conditionalFormatting sqref="BE7">
    <cfRule type="cellIs" dxfId="2947" priority="45323" operator="equal">
      <formula>0</formula>
    </cfRule>
    <cfRule type="cellIs" dxfId="2946" priority="45324" operator="greaterThan">
      <formula>0</formula>
    </cfRule>
  </conditionalFormatting>
  <conditionalFormatting sqref="BE7">
    <cfRule type="cellIs" dxfId="2945" priority="45315" operator="equal">
      <formula>0</formula>
    </cfRule>
    <cfRule type="cellIs" dxfId="2944" priority="45316" operator="greaterThan">
      <formula>0</formula>
    </cfRule>
  </conditionalFormatting>
  <conditionalFormatting sqref="BE7">
    <cfRule type="cellIs" dxfId="2943" priority="45443" operator="equal">
      <formula>0</formula>
    </cfRule>
    <cfRule type="cellIs" dxfId="2942" priority="45444" operator="greaterThan">
      <formula>0</formula>
    </cfRule>
  </conditionalFormatting>
  <conditionalFormatting sqref="BE7">
    <cfRule type="cellIs" dxfId="2941" priority="45401" operator="equal">
      <formula>0</formula>
    </cfRule>
    <cfRule type="cellIs" dxfId="2940" priority="45402" operator="greaterThan">
      <formula>0</formula>
    </cfRule>
  </conditionalFormatting>
  <conditionalFormatting sqref="BE7">
    <cfRule type="cellIs" dxfId="2939" priority="45427" operator="equal">
      <formula>0</formula>
    </cfRule>
    <cfRule type="cellIs" dxfId="2938" priority="45428" operator="greaterThan">
      <formula>0</formula>
    </cfRule>
  </conditionalFormatting>
  <conditionalFormatting sqref="BE7">
    <cfRule type="cellIs" dxfId="2937" priority="45405" operator="equal">
      <formula>0</formula>
    </cfRule>
    <cfRule type="cellIs" dxfId="2936" priority="45406" operator="greaterThan">
      <formula>0</formula>
    </cfRule>
  </conditionalFormatting>
  <conditionalFormatting sqref="BE7">
    <cfRule type="cellIs" dxfId="2935" priority="45393" operator="equal">
      <formula>0</formula>
    </cfRule>
    <cfRule type="cellIs" dxfId="2934" priority="45394" operator="greaterThan">
      <formula>0</formula>
    </cfRule>
  </conditionalFormatting>
  <conditionalFormatting sqref="BE7">
    <cfRule type="cellIs" dxfId="2933" priority="45391" operator="equal">
      <formula>0</formula>
    </cfRule>
    <cfRule type="cellIs" dxfId="2932" priority="45392" operator="greaterThan">
      <formula>0</formula>
    </cfRule>
  </conditionalFormatting>
  <conditionalFormatting sqref="BE7">
    <cfRule type="cellIs" dxfId="2931" priority="45383" operator="equal">
      <formula>0</formula>
    </cfRule>
    <cfRule type="cellIs" dxfId="2930" priority="45384" operator="greaterThan">
      <formula>0</formula>
    </cfRule>
  </conditionalFormatting>
  <conditionalFormatting sqref="BE7">
    <cfRule type="cellIs" dxfId="2929" priority="45363" operator="equal">
      <formula>0</formula>
    </cfRule>
    <cfRule type="cellIs" dxfId="2928" priority="45364" operator="greaterThan">
      <formula>0</formula>
    </cfRule>
  </conditionalFormatting>
  <conditionalFormatting sqref="BE7">
    <cfRule type="cellIs" dxfId="2927" priority="45349" operator="equal">
      <formula>0</formula>
    </cfRule>
    <cfRule type="cellIs" dxfId="2926" priority="45350" operator="greaterThan">
      <formula>0</formula>
    </cfRule>
  </conditionalFormatting>
  <conditionalFormatting sqref="BE7">
    <cfRule type="cellIs" dxfId="2925" priority="45351" operator="equal">
      <formula>0</formula>
    </cfRule>
    <cfRule type="cellIs" dxfId="2924" priority="45352" operator="greaterThan">
      <formula>0</formula>
    </cfRule>
  </conditionalFormatting>
  <conditionalFormatting sqref="BE7">
    <cfRule type="cellIs" dxfId="2923" priority="45335" operator="equal">
      <formula>0</formula>
    </cfRule>
    <cfRule type="cellIs" dxfId="2922" priority="45336" operator="greaterThan">
      <formula>0</formula>
    </cfRule>
  </conditionalFormatting>
  <conditionalFormatting sqref="BE7">
    <cfRule type="cellIs" dxfId="2921" priority="45327" operator="equal">
      <formula>0</formula>
    </cfRule>
    <cfRule type="cellIs" dxfId="2920" priority="45328" operator="greaterThan">
      <formula>0</formula>
    </cfRule>
  </conditionalFormatting>
  <conditionalFormatting sqref="BE7">
    <cfRule type="cellIs" dxfId="2919" priority="45317" operator="equal">
      <formula>0</formula>
    </cfRule>
    <cfRule type="cellIs" dxfId="2918" priority="45318" operator="greaterThan">
      <formula>0</formula>
    </cfRule>
  </conditionalFormatting>
  <conditionalFormatting sqref="BE7">
    <cfRule type="cellIs" dxfId="2917" priority="45311" operator="equal">
      <formula>0</formula>
    </cfRule>
    <cfRule type="cellIs" dxfId="2916" priority="45312" operator="greaterThan">
      <formula>0</formula>
    </cfRule>
  </conditionalFormatting>
  <conditionalFormatting sqref="BE7">
    <cfRule type="cellIs" dxfId="2915" priority="45267" operator="equal">
      <formula>0</formula>
    </cfRule>
    <cfRule type="cellIs" dxfId="2914" priority="45268" operator="greaterThan">
      <formula>0</formula>
    </cfRule>
  </conditionalFormatting>
  <conditionalFormatting sqref="BE7">
    <cfRule type="cellIs" dxfId="2913" priority="45259" operator="equal">
      <formula>0</formula>
    </cfRule>
    <cfRule type="cellIs" dxfId="2912" priority="45260" operator="greaterThan">
      <formula>0</formula>
    </cfRule>
  </conditionalFormatting>
  <conditionalFormatting sqref="BE7">
    <cfRule type="cellIs" dxfId="2911" priority="45253" operator="equal">
      <formula>0</formula>
    </cfRule>
    <cfRule type="cellIs" dxfId="2910" priority="45254" operator="greaterThan">
      <formula>0</formula>
    </cfRule>
  </conditionalFormatting>
  <conditionalFormatting sqref="BE7">
    <cfRule type="cellIs" dxfId="2909" priority="45255" operator="equal">
      <formula>0</formula>
    </cfRule>
    <cfRule type="cellIs" dxfId="2908" priority="45256" operator="greaterThan">
      <formula>0</formula>
    </cfRule>
  </conditionalFormatting>
  <conditionalFormatting sqref="BE7">
    <cfRule type="cellIs" dxfId="2907" priority="45241" operator="equal">
      <formula>0</formula>
    </cfRule>
    <cfRule type="cellIs" dxfId="2906" priority="45242" operator="greaterThan">
      <formula>0</formula>
    </cfRule>
  </conditionalFormatting>
  <conditionalFormatting sqref="BE7">
    <cfRule type="cellIs" dxfId="2905" priority="45237" operator="equal">
      <formula>0</formula>
    </cfRule>
    <cfRule type="cellIs" dxfId="2904" priority="45238" operator="greaterThan">
      <formula>0</formula>
    </cfRule>
  </conditionalFormatting>
  <conditionalFormatting sqref="BE7">
    <cfRule type="cellIs" dxfId="2903" priority="45239" operator="equal">
      <formula>0</formula>
    </cfRule>
    <cfRule type="cellIs" dxfId="2902" priority="45240" operator="greaterThan">
      <formula>0</formula>
    </cfRule>
  </conditionalFormatting>
  <conditionalFormatting sqref="BE7">
    <cfRule type="cellIs" dxfId="2901" priority="45233" operator="equal">
      <formula>0</formula>
    </cfRule>
    <cfRule type="cellIs" dxfId="2900" priority="45234" operator="greaterThan">
      <formula>0</formula>
    </cfRule>
  </conditionalFormatting>
  <conditionalFormatting sqref="BE7">
    <cfRule type="cellIs" dxfId="2899" priority="45231" operator="equal">
      <formula>0</formula>
    </cfRule>
    <cfRule type="cellIs" dxfId="2898" priority="45232" operator="greaterThan">
      <formula>0</formula>
    </cfRule>
  </conditionalFormatting>
  <conditionalFormatting sqref="BE7">
    <cfRule type="cellIs" dxfId="2897" priority="45227" operator="equal">
      <formula>0</formula>
    </cfRule>
    <cfRule type="cellIs" dxfId="2896" priority="45228" operator="greaterThan">
      <formula>0</formula>
    </cfRule>
  </conditionalFormatting>
  <conditionalFormatting sqref="BE7">
    <cfRule type="cellIs" dxfId="2895" priority="45221" operator="equal">
      <formula>0</formula>
    </cfRule>
    <cfRule type="cellIs" dxfId="2894" priority="45222" operator="greaterThan">
      <formula>0</formula>
    </cfRule>
  </conditionalFormatting>
  <conditionalFormatting sqref="BE7">
    <cfRule type="cellIs" dxfId="2893" priority="45219" operator="equal">
      <formula>0</formula>
    </cfRule>
    <cfRule type="cellIs" dxfId="2892" priority="45220" operator="greaterThan">
      <formula>0</formula>
    </cfRule>
  </conditionalFormatting>
  <conditionalFormatting sqref="BE7">
    <cfRule type="cellIs" dxfId="2891" priority="45217" operator="equal">
      <formula>0</formula>
    </cfRule>
    <cfRule type="cellIs" dxfId="2890" priority="45218" operator="greaterThan">
      <formula>0</formula>
    </cfRule>
  </conditionalFormatting>
  <conditionalFormatting sqref="BE7">
    <cfRule type="cellIs" dxfId="2889" priority="45215" operator="equal">
      <formula>0</formula>
    </cfRule>
    <cfRule type="cellIs" dxfId="2888" priority="45216" operator="greaterThan">
      <formula>0</formula>
    </cfRule>
  </conditionalFormatting>
  <conditionalFormatting sqref="BE7">
    <cfRule type="cellIs" dxfId="2887" priority="45179" operator="equal">
      <formula>0</formula>
    </cfRule>
    <cfRule type="cellIs" dxfId="2886" priority="45180" operator="greaterThan">
      <formula>0</formula>
    </cfRule>
  </conditionalFormatting>
  <conditionalFormatting sqref="BE7">
    <cfRule type="cellIs" dxfId="2885" priority="45173" operator="equal">
      <formula>0</formula>
    </cfRule>
    <cfRule type="cellIs" dxfId="2884" priority="45174" operator="greaterThan">
      <formula>0</formula>
    </cfRule>
  </conditionalFormatting>
  <conditionalFormatting sqref="BE7">
    <cfRule type="cellIs" dxfId="2883" priority="45175" operator="equal">
      <formula>0</formula>
    </cfRule>
    <cfRule type="cellIs" dxfId="2882" priority="45176" operator="greaterThan">
      <formula>0</formula>
    </cfRule>
  </conditionalFormatting>
  <conditionalFormatting sqref="BE7">
    <cfRule type="cellIs" dxfId="2881" priority="45167" operator="equal">
      <formula>0</formula>
    </cfRule>
    <cfRule type="cellIs" dxfId="2880" priority="45168" operator="greaterThan">
      <formula>0</formula>
    </cfRule>
  </conditionalFormatting>
  <conditionalFormatting sqref="BE7">
    <cfRule type="cellIs" dxfId="2879" priority="45165" operator="equal">
      <formula>0</formula>
    </cfRule>
    <cfRule type="cellIs" dxfId="2878" priority="45166" operator="greaterThan">
      <formula>0</formula>
    </cfRule>
  </conditionalFormatting>
  <conditionalFormatting sqref="BE7">
    <cfRule type="cellIs" dxfId="2877" priority="45161" operator="equal">
      <formula>0</formula>
    </cfRule>
    <cfRule type="cellIs" dxfId="2876" priority="45162" operator="greaterThan">
      <formula>0</formula>
    </cfRule>
  </conditionalFormatting>
  <conditionalFormatting sqref="BE7">
    <cfRule type="cellIs" dxfId="2875" priority="45153" operator="equal">
      <formula>0</formula>
    </cfRule>
    <cfRule type="cellIs" dxfId="2874" priority="45154" operator="greaterThan">
      <formula>0</formula>
    </cfRule>
  </conditionalFormatting>
  <conditionalFormatting sqref="BE7">
    <cfRule type="cellIs" dxfId="2873" priority="45151" operator="equal">
      <formula>0</formula>
    </cfRule>
    <cfRule type="cellIs" dxfId="2872" priority="45152" operator="greaterThan">
      <formula>0</formula>
    </cfRule>
  </conditionalFormatting>
  <conditionalFormatting sqref="BE7">
    <cfRule type="cellIs" dxfId="2871" priority="45149" operator="equal">
      <formula>0</formula>
    </cfRule>
    <cfRule type="cellIs" dxfId="2870" priority="45150" operator="greaterThan">
      <formula>0</formula>
    </cfRule>
  </conditionalFormatting>
  <conditionalFormatting sqref="BE7">
    <cfRule type="cellIs" dxfId="2869" priority="45147" operator="equal">
      <formula>0</formula>
    </cfRule>
    <cfRule type="cellIs" dxfId="2868" priority="45148" operator="greaterThan">
      <formula>0</formula>
    </cfRule>
  </conditionalFormatting>
  <conditionalFormatting sqref="BE7">
    <cfRule type="cellIs" dxfId="2867" priority="45075" operator="equal">
      <formula>0</formula>
    </cfRule>
    <cfRule type="cellIs" dxfId="2866" priority="45076" operator="greaterThan">
      <formula>0</formula>
    </cfRule>
  </conditionalFormatting>
  <conditionalFormatting sqref="BE7">
    <cfRule type="cellIs" dxfId="2865" priority="45067" operator="equal">
      <formula>0</formula>
    </cfRule>
    <cfRule type="cellIs" dxfId="2864" priority="45068" operator="greaterThan">
      <formula>0</formula>
    </cfRule>
  </conditionalFormatting>
  <conditionalFormatting sqref="BE7">
    <cfRule type="cellIs" dxfId="2863" priority="45061" operator="equal">
      <formula>0</formula>
    </cfRule>
    <cfRule type="cellIs" dxfId="2862" priority="45062" operator="greaterThan">
      <formula>0</formula>
    </cfRule>
  </conditionalFormatting>
  <conditionalFormatting sqref="BE7">
    <cfRule type="cellIs" dxfId="2861" priority="45063" operator="equal">
      <formula>0</formula>
    </cfRule>
    <cfRule type="cellIs" dxfId="2860" priority="45064" operator="greaterThan">
      <formula>0</formula>
    </cfRule>
  </conditionalFormatting>
  <conditionalFormatting sqref="BE7">
    <cfRule type="cellIs" dxfId="2859" priority="45049" operator="equal">
      <formula>0</formula>
    </cfRule>
    <cfRule type="cellIs" dxfId="2858" priority="45050" operator="greaterThan">
      <formula>0</formula>
    </cfRule>
  </conditionalFormatting>
  <conditionalFormatting sqref="BE7">
    <cfRule type="cellIs" dxfId="2857" priority="45045" operator="equal">
      <formula>0</formula>
    </cfRule>
    <cfRule type="cellIs" dxfId="2856" priority="45046" operator="greaterThan">
      <formula>0</formula>
    </cfRule>
  </conditionalFormatting>
  <conditionalFormatting sqref="BE7">
    <cfRule type="cellIs" dxfId="2855" priority="45047" operator="equal">
      <formula>0</formula>
    </cfRule>
    <cfRule type="cellIs" dxfId="2854" priority="45048" operator="greaterThan">
      <formula>0</formula>
    </cfRule>
  </conditionalFormatting>
  <conditionalFormatting sqref="BE7">
    <cfRule type="cellIs" dxfId="2853" priority="45041" operator="equal">
      <formula>0</formula>
    </cfRule>
    <cfRule type="cellIs" dxfId="2852" priority="45042" operator="greaterThan">
      <formula>0</formula>
    </cfRule>
  </conditionalFormatting>
  <conditionalFormatting sqref="BE7">
    <cfRule type="cellIs" dxfId="2851" priority="45039" operator="equal">
      <formula>0</formula>
    </cfRule>
    <cfRule type="cellIs" dxfId="2850" priority="45040" operator="greaterThan">
      <formula>0</formula>
    </cfRule>
  </conditionalFormatting>
  <conditionalFormatting sqref="BE7">
    <cfRule type="cellIs" dxfId="2849" priority="45035" operator="equal">
      <formula>0</formula>
    </cfRule>
    <cfRule type="cellIs" dxfId="2848" priority="45036" operator="greaterThan">
      <formula>0</formula>
    </cfRule>
  </conditionalFormatting>
  <conditionalFormatting sqref="BE7">
    <cfRule type="cellIs" dxfId="2847" priority="45029" operator="equal">
      <formula>0</formula>
    </cfRule>
    <cfRule type="cellIs" dxfId="2846" priority="45030" operator="greaterThan">
      <formula>0</formula>
    </cfRule>
  </conditionalFormatting>
  <conditionalFormatting sqref="BE7">
    <cfRule type="cellIs" dxfId="2845" priority="45027" operator="equal">
      <formula>0</formula>
    </cfRule>
    <cfRule type="cellIs" dxfId="2844" priority="45028" operator="greaterThan">
      <formula>0</formula>
    </cfRule>
  </conditionalFormatting>
  <conditionalFormatting sqref="BE7">
    <cfRule type="cellIs" dxfId="2843" priority="45025" operator="equal">
      <formula>0</formula>
    </cfRule>
    <cfRule type="cellIs" dxfId="2842" priority="45026" operator="greaterThan">
      <formula>0</formula>
    </cfRule>
  </conditionalFormatting>
  <conditionalFormatting sqref="BE7">
    <cfRule type="cellIs" dxfId="2841" priority="45023" operator="equal">
      <formula>0</formula>
    </cfRule>
    <cfRule type="cellIs" dxfId="2840" priority="45024" operator="greaterThan">
      <formula>0</formula>
    </cfRule>
  </conditionalFormatting>
  <conditionalFormatting sqref="BE7">
    <cfRule type="cellIs" dxfId="2839" priority="44987" operator="equal">
      <formula>0</formula>
    </cfRule>
    <cfRule type="cellIs" dxfId="2838" priority="44988" operator="greaterThan">
      <formula>0</formula>
    </cfRule>
  </conditionalFormatting>
  <conditionalFormatting sqref="BE7">
    <cfRule type="cellIs" dxfId="2837" priority="44981" operator="equal">
      <formula>0</formula>
    </cfRule>
    <cfRule type="cellIs" dxfId="2836" priority="44982" operator="greaterThan">
      <formula>0</formula>
    </cfRule>
  </conditionalFormatting>
  <conditionalFormatting sqref="BE7">
    <cfRule type="cellIs" dxfId="2835" priority="44983" operator="equal">
      <formula>0</formula>
    </cfRule>
    <cfRule type="cellIs" dxfId="2834" priority="44984" operator="greaterThan">
      <formula>0</formula>
    </cfRule>
  </conditionalFormatting>
  <conditionalFormatting sqref="BE7">
    <cfRule type="cellIs" dxfId="2833" priority="44975" operator="equal">
      <formula>0</formula>
    </cfRule>
    <cfRule type="cellIs" dxfId="2832" priority="44976" operator="greaterThan">
      <formula>0</formula>
    </cfRule>
  </conditionalFormatting>
  <conditionalFormatting sqref="BE7">
    <cfRule type="cellIs" dxfId="2831" priority="44973" operator="equal">
      <formula>0</formula>
    </cfRule>
    <cfRule type="cellIs" dxfId="2830" priority="44974" operator="greaterThan">
      <formula>0</formula>
    </cfRule>
  </conditionalFormatting>
  <conditionalFormatting sqref="BE7">
    <cfRule type="cellIs" dxfId="2829" priority="44969" operator="equal">
      <formula>0</formula>
    </cfRule>
    <cfRule type="cellIs" dxfId="2828" priority="44970" operator="greaterThan">
      <formula>0</formula>
    </cfRule>
  </conditionalFormatting>
  <conditionalFormatting sqref="BE7">
    <cfRule type="cellIs" dxfId="2827" priority="44961" operator="equal">
      <formula>0</formula>
    </cfRule>
    <cfRule type="cellIs" dxfId="2826" priority="44962" operator="greaterThan">
      <formula>0</formula>
    </cfRule>
  </conditionalFormatting>
  <conditionalFormatting sqref="BE7">
    <cfRule type="cellIs" dxfId="2825" priority="44959" operator="equal">
      <formula>0</formula>
    </cfRule>
    <cfRule type="cellIs" dxfId="2824" priority="44960" operator="greaterThan">
      <formula>0</formula>
    </cfRule>
  </conditionalFormatting>
  <conditionalFormatting sqref="BE7">
    <cfRule type="cellIs" dxfId="2823" priority="44957" operator="equal">
      <formula>0</formula>
    </cfRule>
    <cfRule type="cellIs" dxfId="2822" priority="44958" operator="greaterThan">
      <formula>0</formula>
    </cfRule>
  </conditionalFormatting>
  <conditionalFormatting sqref="BE7">
    <cfRule type="cellIs" dxfId="2821" priority="44955" operator="equal">
      <formula>0</formula>
    </cfRule>
    <cfRule type="cellIs" dxfId="2820" priority="44956" operator="greaterThan">
      <formula>0</formula>
    </cfRule>
  </conditionalFormatting>
  <conditionalFormatting sqref="BE7">
    <cfRule type="cellIs" dxfId="2819" priority="44891" operator="equal">
      <formula>0</formula>
    </cfRule>
    <cfRule type="cellIs" dxfId="2818" priority="44892" operator="greaterThan">
      <formula>0</formula>
    </cfRule>
  </conditionalFormatting>
  <conditionalFormatting sqref="BE7">
    <cfRule type="cellIs" dxfId="2817" priority="44885" operator="equal">
      <formula>0</formula>
    </cfRule>
    <cfRule type="cellIs" dxfId="2816" priority="44886" operator="greaterThan">
      <formula>0</formula>
    </cfRule>
  </conditionalFormatting>
  <conditionalFormatting sqref="BE7">
    <cfRule type="cellIs" dxfId="2815" priority="44887" operator="equal">
      <formula>0</formula>
    </cfRule>
    <cfRule type="cellIs" dxfId="2814" priority="44888" operator="greaterThan">
      <formula>0</formula>
    </cfRule>
  </conditionalFormatting>
  <conditionalFormatting sqref="BE7">
    <cfRule type="cellIs" dxfId="2813" priority="44879" operator="equal">
      <formula>0</formula>
    </cfRule>
    <cfRule type="cellIs" dxfId="2812" priority="44880" operator="greaterThan">
      <formula>0</formula>
    </cfRule>
  </conditionalFormatting>
  <conditionalFormatting sqref="BE7">
    <cfRule type="cellIs" dxfId="2811" priority="44877" operator="equal">
      <formula>0</formula>
    </cfRule>
    <cfRule type="cellIs" dxfId="2810" priority="44878" operator="greaterThan">
      <formula>0</formula>
    </cfRule>
  </conditionalFormatting>
  <conditionalFormatting sqref="BE7">
    <cfRule type="cellIs" dxfId="2809" priority="44873" operator="equal">
      <formula>0</formula>
    </cfRule>
    <cfRule type="cellIs" dxfId="2808" priority="44874" operator="greaterThan">
      <formula>0</formula>
    </cfRule>
  </conditionalFormatting>
  <conditionalFormatting sqref="BE7">
    <cfRule type="cellIs" dxfId="2807" priority="44865" operator="equal">
      <formula>0</formula>
    </cfRule>
    <cfRule type="cellIs" dxfId="2806" priority="44866" operator="greaterThan">
      <formula>0</formula>
    </cfRule>
  </conditionalFormatting>
  <conditionalFormatting sqref="BE7">
    <cfRule type="cellIs" dxfId="2805" priority="44863" operator="equal">
      <formula>0</formula>
    </cfRule>
    <cfRule type="cellIs" dxfId="2804" priority="44864" operator="greaterThan">
      <formula>0</formula>
    </cfRule>
  </conditionalFormatting>
  <conditionalFormatting sqref="BE7">
    <cfRule type="cellIs" dxfId="2803" priority="44861" operator="equal">
      <formula>0</formula>
    </cfRule>
    <cfRule type="cellIs" dxfId="2802" priority="44862" operator="greaterThan">
      <formula>0</formula>
    </cfRule>
  </conditionalFormatting>
  <conditionalFormatting sqref="BE7">
    <cfRule type="cellIs" dxfId="2801" priority="44859" operator="equal">
      <formula>0</formula>
    </cfRule>
    <cfRule type="cellIs" dxfId="2800" priority="44860" operator="greaterThan">
      <formula>0</formula>
    </cfRule>
  </conditionalFormatting>
  <conditionalFormatting sqref="BE7">
    <cfRule type="cellIs" dxfId="2799" priority="44801" operator="equal">
      <formula>0</formula>
    </cfRule>
    <cfRule type="cellIs" dxfId="2798" priority="44802" operator="greaterThan">
      <formula>0</formula>
    </cfRule>
  </conditionalFormatting>
  <conditionalFormatting sqref="BE7">
    <cfRule type="cellIs" dxfId="2797" priority="44799" operator="equal">
      <formula>0</formula>
    </cfRule>
    <cfRule type="cellIs" dxfId="2796" priority="44800" operator="greaterThan">
      <formula>0</formula>
    </cfRule>
  </conditionalFormatting>
  <conditionalFormatting sqref="BE7">
    <cfRule type="cellIs" dxfId="2795" priority="44795" operator="equal">
      <formula>0</formula>
    </cfRule>
    <cfRule type="cellIs" dxfId="2794" priority="44796" operator="greaterThan">
      <formula>0</formula>
    </cfRule>
  </conditionalFormatting>
  <conditionalFormatting sqref="BE7">
    <cfRule type="cellIs" dxfId="2793" priority="44787" operator="equal">
      <formula>0</formula>
    </cfRule>
    <cfRule type="cellIs" dxfId="2792" priority="44788" operator="greaterThan">
      <formula>0</formula>
    </cfRule>
  </conditionalFormatting>
  <conditionalFormatting sqref="BE7">
    <cfRule type="cellIs" dxfId="2791" priority="37625" operator="equal">
      <formula>0</formula>
    </cfRule>
    <cfRule type="cellIs" dxfId="2790" priority="37626" operator="greaterThan">
      <formula>0</formula>
    </cfRule>
  </conditionalFormatting>
  <conditionalFormatting sqref="BE7">
    <cfRule type="cellIs" dxfId="2789" priority="37595" operator="equal">
      <formula>0</formula>
    </cfRule>
    <cfRule type="cellIs" dxfId="2788" priority="37596" operator="greaterThan">
      <formula>0</formula>
    </cfRule>
  </conditionalFormatting>
  <conditionalFormatting sqref="BE7">
    <cfRule type="cellIs" dxfId="2787" priority="37553" operator="equal">
      <formula>0</formula>
    </cfRule>
    <cfRule type="cellIs" dxfId="2786" priority="37554" operator="greaterThan">
      <formula>0</formula>
    </cfRule>
  </conditionalFormatting>
  <conditionalFormatting sqref="BE7">
    <cfRule type="cellIs" dxfId="2785" priority="37579" operator="equal">
      <formula>0</formula>
    </cfRule>
    <cfRule type="cellIs" dxfId="2784" priority="37580" operator="greaterThan">
      <formula>0</formula>
    </cfRule>
  </conditionalFormatting>
  <conditionalFormatting sqref="BE7">
    <cfRule type="cellIs" dxfId="2783" priority="37573" operator="equal">
      <formula>0</formula>
    </cfRule>
    <cfRule type="cellIs" dxfId="2782" priority="37574" operator="greaterThan">
      <formula>0</formula>
    </cfRule>
  </conditionalFormatting>
  <conditionalFormatting sqref="BE7">
    <cfRule type="cellIs" dxfId="2781" priority="37567" operator="equal">
      <formula>0</formula>
    </cfRule>
    <cfRule type="cellIs" dxfId="2780" priority="37568" operator="greaterThan">
      <formula>0</formula>
    </cfRule>
  </conditionalFormatting>
  <conditionalFormatting sqref="BE7">
    <cfRule type="cellIs" dxfId="2779" priority="37569" operator="equal">
      <formula>0</formula>
    </cfRule>
    <cfRule type="cellIs" dxfId="2778" priority="37570" operator="greaterThan">
      <formula>0</formula>
    </cfRule>
  </conditionalFormatting>
  <conditionalFormatting sqref="BE7">
    <cfRule type="cellIs" dxfId="2777" priority="37557" operator="equal">
      <formula>0</formula>
    </cfRule>
    <cfRule type="cellIs" dxfId="2776" priority="37558" operator="greaterThan">
      <formula>0</formula>
    </cfRule>
  </conditionalFormatting>
  <conditionalFormatting sqref="BE7">
    <cfRule type="cellIs" dxfId="2775" priority="37555" operator="equal">
      <formula>0</formula>
    </cfRule>
    <cfRule type="cellIs" dxfId="2774" priority="37556" operator="greaterThan">
      <formula>0</formula>
    </cfRule>
  </conditionalFormatting>
  <conditionalFormatting sqref="BE7">
    <cfRule type="cellIs" dxfId="2773" priority="37551" operator="equal">
      <formula>0</formula>
    </cfRule>
    <cfRule type="cellIs" dxfId="2772" priority="37552" operator="greaterThan">
      <formula>0</formula>
    </cfRule>
  </conditionalFormatting>
  <conditionalFormatting sqref="BE7">
    <cfRule type="cellIs" dxfId="2771" priority="37549" operator="equal">
      <formula>0</formula>
    </cfRule>
    <cfRule type="cellIs" dxfId="2770" priority="37550" operator="greaterThan">
      <formula>0</formula>
    </cfRule>
  </conditionalFormatting>
  <conditionalFormatting sqref="BE7">
    <cfRule type="cellIs" dxfId="2769" priority="37545" operator="equal">
      <formula>0</formula>
    </cfRule>
    <cfRule type="cellIs" dxfId="2768" priority="37546" operator="greaterThan">
      <formula>0</formula>
    </cfRule>
  </conditionalFormatting>
  <conditionalFormatting sqref="BE7">
    <cfRule type="cellIs" dxfId="2767" priority="37547" operator="equal">
      <formula>0</formula>
    </cfRule>
    <cfRule type="cellIs" dxfId="2766" priority="37548" operator="greaterThan">
      <formula>0</formula>
    </cfRule>
  </conditionalFormatting>
  <conditionalFormatting sqref="BE7">
    <cfRule type="cellIs" dxfId="2765" priority="37543" operator="equal">
      <formula>0</formula>
    </cfRule>
    <cfRule type="cellIs" dxfId="2764" priority="37544" operator="greaterThan">
      <formula>0</formula>
    </cfRule>
  </conditionalFormatting>
  <conditionalFormatting sqref="BE7">
    <cfRule type="cellIs" dxfId="2763" priority="37541" operator="equal">
      <formula>0</formula>
    </cfRule>
    <cfRule type="cellIs" dxfId="2762" priority="37542" operator="greaterThan">
      <formula>0</formula>
    </cfRule>
  </conditionalFormatting>
  <conditionalFormatting sqref="BE7">
    <cfRule type="cellIs" dxfId="2761" priority="37539" operator="equal">
      <formula>0</formula>
    </cfRule>
    <cfRule type="cellIs" dxfId="2760" priority="37540" operator="greaterThan">
      <formula>0</formula>
    </cfRule>
  </conditionalFormatting>
  <conditionalFormatting sqref="BE7">
    <cfRule type="cellIs" dxfId="2759" priority="37537" operator="equal">
      <formula>0</formula>
    </cfRule>
    <cfRule type="cellIs" dxfId="2758" priority="37538" operator="greaterThan">
      <formula>0</formula>
    </cfRule>
  </conditionalFormatting>
  <conditionalFormatting sqref="BE7">
    <cfRule type="cellIs" dxfId="2757" priority="37535" operator="equal">
      <formula>0</formula>
    </cfRule>
    <cfRule type="cellIs" dxfId="2756" priority="37536" operator="greaterThan">
      <formula>0</formula>
    </cfRule>
  </conditionalFormatting>
  <conditionalFormatting sqref="BE7">
    <cfRule type="cellIs" dxfId="2755" priority="37533" operator="equal">
      <formula>0</formula>
    </cfRule>
    <cfRule type="cellIs" dxfId="2754" priority="37534" operator="greaterThan">
      <formula>0</formula>
    </cfRule>
  </conditionalFormatting>
  <conditionalFormatting sqref="BE7">
    <cfRule type="cellIs" dxfId="2753" priority="37531" operator="equal">
      <formula>0</formula>
    </cfRule>
    <cfRule type="cellIs" dxfId="2752" priority="37532" operator="greaterThan">
      <formula>0</formula>
    </cfRule>
  </conditionalFormatting>
  <conditionalFormatting sqref="BE7">
    <cfRule type="cellIs" dxfId="2751" priority="37529" operator="equal">
      <formula>0</formula>
    </cfRule>
    <cfRule type="cellIs" dxfId="2750" priority="37530" operator="greaterThan">
      <formula>0</formula>
    </cfRule>
  </conditionalFormatting>
  <conditionalFormatting sqref="BE7">
    <cfRule type="cellIs" dxfId="2749" priority="37499" operator="equal">
      <formula>0</formula>
    </cfRule>
    <cfRule type="cellIs" dxfId="2748" priority="37500" operator="greaterThan">
      <formula>0</formula>
    </cfRule>
  </conditionalFormatting>
  <conditionalFormatting sqref="BE7">
    <cfRule type="cellIs" dxfId="2747" priority="37457" operator="equal">
      <formula>0</formula>
    </cfRule>
    <cfRule type="cellIs" dxfId="2746" priority="37458" operator="greaterThan">
      <formula>0</formula>
    </cfRule>
  </conditionalFormatting>
  <conditionalFormatting sqref="BE7">
    <cfRule type="cellIs" dxfId="2745" priority="37483" operator="equal">
      <formula>0</formula>
    </cfRule>
    <cfRule type="cellIs" dxfId="2744" priority="37484" operator="greaterThan">
      <formula>0</formula>
    </cfRule>
  </conditionalFormatting>
  <conditionalFormatting sqref="BE7">
    <cfRule type="cellIs" dxfId="2743" priority="37477" operator="equal">
      <formula>0</formula>
    </cfRule>
    <cfRule type="cellIs" dxfId="2742" priority="37478" operator="greaterThan">
      <formula>0</formula>
    </cfRule>
  </conditionalFormatting>
  <conditionalFormatting sqref="BE7">
    <cfRule type="cellIs" dxfId="2741" priority="37471" operator="equal">
      <formula>0</formula>
    </cfRule>
    <cfRule type="cellIs" dxfId="2740" priority="37472" operator="greaterThan">
      <formula>0</formula>
    </cfRule>
  </conditionalFormatting>
  <conditionalFormatting sqref="BE7">
    <cfRule type="cellIs" dxfId="2739" priority="37473" operator="equal">
      <formula>0</formula>
    </cfRule>
    <cfRule type="cellIs" dxfId="2738" priority="37474" operator="greaterThan">
      <formula>0</formula>
    </cfRule>
  </conditionalFormatting>
  <conditionalFormatting sqref="BE7">
    <cfRule type="cellIs" dxfId="2737" priority="37461" operator="equal">
      <formula>0</formula>
    </cfRule>
    <cfRule type="cellIs" dxfId="2736" priority="37462" operator="greaterThan">
      <formula>0</formula>
    </cfRule>
  </conditionalFormatting>
  <conditionalFormatting sqref="BE7">
    <cfRule type="cellIs" dxfId="2735" priority="37459" operator="equal">
      <formula>0</formula>
    </cfRule>
    <cfRule type="cellIs" dxfId="2734" priority="37460" operator="greaterThan">
      <formula>0</formula>
    </cfRule>
  </conditionalFormatting>
  <conditionalFormatting sqref="BE7">
    <cfRule type="cellIs" dxfId="2733" priority="37455" operator="equal">
      <formula>0</formula>
    </cfRule>
    <cfRule type="cellIs" dxfId="2732" priority="37456" operator="greaterThan">
      <formula>0</formula>
    </cfRule>
  </conditionalFormatting>
  <conditionalFormatting sqref="BE7">
    <cfRule type="cellIs" dxfId="2731" priority="37453" operator="equal">
      <formula>0</formula>
    </cfRule>
    <cfRule type="cellIs" dxfId="2730" priority="37454" operator="greaterThan">
      <formula>0</formula>
    </cfRule>
  </conditionalFormatting>
  <conditionalFormatting sqref="BE7">
    <cfRule type="cellIs" dxfId="2729" priority="37449" operator="equal">
      <formula>0</formula>
    </cfRule>
    <cfRule type="cellIs" dxfId="2728" priority="37450" operator="greaterThan">
      <formula>0</formula>
    </cfRule>
  </conditionalFormatting>
  <conditionalFormatting sqref="BE7">
    <cfRule type="cellIs" dxfId="2727" priority="37451" operator="equal">
      <formula>0</formula>
    </cfRule>
    <cfRule type="cellIs" dxfId="2726" priority="37452" operator="greaterThan">
      <formula>0</formula>
    </cfRule>
  </conditionalFormatting>
  <conditionalFormatting sqref="BE7">
    <cfRule type="cellIs" dxfId="2725" priority="37447" operator="equal">
      <formula>0</formula>
    </cfRule>
    <cfRule type="cellIs" dxfId="2724" priority="37448" operator="greaterThan">
      <formula>0</formula>
    </cfRule>
  </conditionalFormatting>
  <conditionalFormatting sqref="BE7">
    <cfRule type="cellIs" dxfId="2723" priority="37445" operator="equal">
      <formula>0</formula>
    </cfRule>
    <cfRule type="cellIs" dxfId="2722" priority="37446" operator="greaterThan">
      <formula>0</formula>
    </cfRule>
  </conditionalFormatting>
  <conditionalFormatting sqref="BE7">
    <cfRule type="cellIs" dxfId="2721" priority="37443" operator="equal">
      <formula>0</formula>
    </cfRule>
    <cfRule type="cellIs" dxfId="2720" priority="37444" operator="greaterThan">
      <formula>0</formula>
    </cfRule>
  </conditionalFormatting>
  <conditionalFormatting sqref="BE7">
    <cfRule type="cellIs" dxfId="2719" priority="37441" operator="equal">
      <formula>0</formula>
    </cfRule>
    <cfRule type="cellIs" dxfId="2718" priority="37442" operator="greaterThan">
      <formula>0</formula>
    </cfRule>
  </conditionalFormatting>
  <conditionalFormatting sqref="BE7">
    <cfRule type="cellIs" dxfId="2717" priority="37439" operator="equal">
      <formula>0</formula>
    </cfRule>
    <cfRule type="cellIs" dxfId="2716" priority="37440" operator="greaterThan">
      <formula>0</formula>
    </cfRule>
  </conditionalFormatting>
  <conditionalFormatting sqref="BE7">
    <cfRule type="cellIs" dxfId="2715" priority="37437" operator="equal">
      <formula>0</formula>
    </cfRule>
    <cfRule type="cellIs" dxfId="2714" priority="37438" operator="greaterThan">
      <formula>0</formula>
    </cfRule>
  </conditionalFormatting>
  <conditionalFormatting sqref="BE7">
    <cfRule type="cellIs" dxfId="2713" priority="37435" operator="equal">
      <formula>0</formula>
    </cfRule>
    <cfRule type="cellIs" dxfId="2712" priority="37436" operator="greaterThan">
      <formula>0</formula>
    </cfRule>
  </conditionalFormatting>
  <conditionalFormatting sqref="BE7">
    <cfRule type="cellIs" dxfId="2711" priority="37419" operator="equal">
      <formula>0</formula>
    </cfRule>
    <cfRule type="cellIs" dxfId="2710" priority="37420" operator="greaterThan">
      <formula>0</formula>
    </cfRule>
  </conditionalFormatting>
  <conditionalFormatting sqref="BE7">
    <cfRule type="cellIs" dxfId="2709" priority="37411" operator="equal">
      <formula>0</formula>
    </cfRule>
    <cfRule type="cellIs" dxfId="2708" priority="37412" operator="greaterThan">
      <formula>0</formula>
    </cfRule>
  </conditionalFormatting>
  <conditionalFormatting sqref="BE7">
    <cfRule type="cellIs" dxfId="2707" priority="37405" operator="equal">
      <formula>0</formula>
    </cfRule>
    <cfRule type="cellIs" dxfId="2706" priority="37406" operator="greaterThan">
      <formula>0</formula>
    </cfRule>
  </conditionalFormatting>
  <conditionalFormatting sqref="BE7">
    <cfRule type="cellIs" dxfId="2705" priority="37407" operator="equal">
      <formula>0</formula>
    </cfRule>
    <cfRule type="cellIs" dxfId="2704" priority="37408" operator="greaterThan">
      <formula>0</formula>
    </cfRule>
  </conditionalFormatting>
  <conditionalFormatting sqref="BE7">
    <cfRule type="cellIs" dxfId="2703" priority="37393" operator="equal">
      <formula>0</formula>
    </cfRule>
    <cfRule type="cellIs" dxfId="2702" priority="37394" operator="greaterThan">
      <formula>0</formula>
    </cfRule>
  </conditionalFormatting>
  <conditionalFormatting sqref="BE7">
    <cfRule type="cellIs" dxfId="2701" priority="37389" operator="equal">
      <formula>0</formula>
    </cfRule>
    <cfRule type="cellIs" dxfId="2700" priority="37390" operator="greaterThan">
      <formula>0</formula>
    </cfRule>
  </conditionalFormatting>
  <conditionalFormatting sqref="BE7">
    <cfRule type="cellIs" dxfId="2699" priority="37391" operator="equal">
      <formula>0</formula>
    </cfRule>
    <cfRule type="cellIs" dxfId="2698" priority="37392" operator="greaterThan">
      <formula>0</formula>
    </cfRule>
  </conditionalFormatting>
  <conditionalFormatting sqref="BE7">
    <cfRule type="cellIs" dxfId="2697" priority="37385" operator="equal">
      <formula>0</formula>
    </cfRule>
    <cfRule type="cellIs" dxfId="2696" priority="37386" operator="greaterThan">
      <formula>0</formula>
    </cfRule>
  </conditionalFormatting>
  <conditionalFormatting sqref="BE7">
    <cfRule type="cellIs" dxfId="2695" priority="37383" operator="equal">
      <formula>0</formula>
    </cfRule>
    <cfRule type="cellIs" dxfId="2694" priority="37384" operator="greaterThan">
      <formula>0</formula>
    </cfRule>
  </conditionalFormatting>
  <conditionalFormatting sqref="BE7">
    <cfRule type="cellIs" dxfId="2693" priority="37379" operator="equal">
      <formula>0</formula>
    </cfRule>
    <cfRule type="cellIs" dxfId="2692" priority="37380" operator="greaterThan">
      <formula>0</formula>
    </cfRule>
  </conditionalFormatting>
  <conditionalFormatting sqref="BE7">
    <cfRule type="cellIs" dxfId="2691" priority="37373" operator="equal">
      <formula>0</formula>
    </cfRule>
    <cfRule type="cellIs" dxfId="2690" priority="37374" operator="greaterThan">
      <formula>0</formula>
    </cfRule>
  </conditionalFormatting>
  <conditionalFormatting sqref="BE7">
    <cfRule type="cellIs" dxfId="2689" priority="37371" operator="equal">
      <formula>0</formula>
    </cfRule>
    <cfRule type="cellIs" dxfId="2688" priority="37372" operator="greaterThan">
      <formula>0</formula>
    </cfRule>
  </conditionalFormatting>
  <conditionalFormatting sqref="BE7">
    <cfRule type="cellIs" dxfId="2687" priority="37369" operator="equal">
      <formula>0</formula>
    </cfRule>
    <cfRule type="cellIs" dxfId="2686" priority="37370" operator="greaterThan">
      <formula>0</formula>
    </cfRule>
  </conditionalFormatting>
  <conditionalFormatting sqref="BE7">
    <cfRule type="cellIs" dxfId="2685" priority="37367" operator="equal">
      <formula>0</formula>
    </cfRule>
    <cfRule type="cellIs" dxfId="2684" priority="37368" operator="greaterThan">
      <formula>0</formula>
    </cfRule>
  </conditionalFormatting>
  <conditionalFormatting sqref="BE7">
    <cfRule type="cellIs" dxfId="2683" priority="37337" operator="equal">
      <formula>0</formula>
    </cfRule>
    <cfRule type="cellIs" dxfId="2682" priority="37338" operator="greaterThan">
      <formula>0</formula>
    </cfRule>
  </conditionalFormatting>
  <conditionalFormatting sqref="BE7">
    <cfRule type="cellIs" dxfId="2681" priority="37307" operator="equal">
      <formula>0</formula>
    </cfRule>
    <cfRule type="cellIs" dxfId="2680" priority="37308" operator="greaterThan">
      <formula>0</formula>
    </cfRule>
  </conditionalFormatting>
  <conditionalFormatting sqref="BE7">
    <cfRule type="cellIs" dxfId="2679" priority="37265" operator="equal">
      <formula>0</formula>
    </cfRule>
    <cfRule type="cellIs" dxfId="2678" priority="37266" operator="greaterThan">
      <formula>0</formula>
    </cfRule>
  </conditionalFormatting>
  <conditionalFormatting sqref="BE7">
    <cfRule type="cellIs" dxfId="2677" priority="37291" operator="equal">
      <formula>0</formula>
    </cfRule>
    <cfRule type="cellIs" dxfId="2676" priority="37292" operator="greaterThan">
      <formula>0</formula>
    </cfRule>
  </conditionalFormatting>
  <conditionalFormatting sqref="BE7">
    <cfRule type="cellIs" dxfId="2675" priority="37285" operator="equal">
      <formula>0</formula>
    </cfRule>
    <cfRule type="cellIs" dxfId="2674" priority="37286" operator="greaterThan">
      <formula>0</formula>
    </cfRule>
  </conditionalFormatting>
  <conditionalFormatting sqref="BE7">
    <cfRule type="cellIs" dxfId="2673" priority="37279" operator="equal">
      <formula>0</formula>
    </cfRule>
    <cfRule type="cellIs" dxfId="2672" priority="37280" operator="greaterThan">
      <formula>0</formula>
    </cfRule>
  </conditionalFormatting>
  <conditionalFormatting sqref="BE7">
    <cfRule type="cellIs" dxfId="2671" priority="37281" operator="equal">
      <formula>0</formula>
    </cfRule>
    <cfRule type="cellIs" dxfId="2670" priority="37282" operator="greaterThan">
      <formula>0</formula>
    </cfRule>
  </conditionalFormatting>
  <conditionalFormatting sqref="BE7">
    <cfRule type="cellIs" dxfId="2669" priority="37269" operator="equal">
      <formula>0</formula>
    </cfRule>
    <cfRule type="cellIs" dxfId="2668" priority="37270" operator="greaterThan">
      <formula>0</formula>
    </cfRule>
  </conditionalFormatting>
  <conditionalFormatting sqref="BE7">
    <cfRule type="cellIs" dxfId="2667" priority="37267" operator="equal">
      <formula>0</formula>
    </cfRule>
    <cfRule type="cellIs" dxfId="2666" priority="37268" operator="greaterThan">
      <formula>0</formula>
    </cfRule>
  </conditionalFormatting>
  <conditionalFormatting sqref="BE7">
    <cfRule type="cellIs" dxfId="2665" priority="37263" operator="equal">
      <formula>0</formula>
    </cfRule>
    <cfRule type="cellIs" dxfId="2664" priority="37264" operator="greaterThan">
      <formula>0</formula>
    </cfRule>
  </conditionalFormatting>
  <conditionalFormatting sqref="BE7">
    <cfRule type="cellIs" dxfId="2663" priority="37261" operator="equal">
      <formula>0</formula>
    </cfRule>
    <cfRule type="cellIs" dxfId="2662" priority="37262" operator="greaterThan">
      <formula>0</formula>
    </cfRule>
  </conditionalFormatting>
  <conditionalFormatting sqref="BE7">
    <cfRule type="cellIs" dxfId="2661" priority="37257" operator="equal">
      <formula>0</formula>
    </cfRule>
    <cfRule type="cellIs" dxfId="2660" priority="37258" operator="greaterThan">
      <formula>0</formula>
    </cfRule>
  </conditionalFormatting>
  <conditionalFormatting sqref="BE7">
    <cfRule type="cellIs" dxfId="2659" priority="37259" operator="equal">
      <formula>0</formula>
    </cfRule>
    <cfRule type="cellIs" dxfId="2658" priority="37260" operator="greaterThan">
      <formula>0</formula>
    </cfRule>
  </conditionalFormatting>
  <conditionalFormatting sqref="BE7">
    <cfRule type="cellIs" dxfId="2657" priority="37255" operator="equal">
      <formula>0</formula>
    </cfRule>
    <cfRule type="cellIs" dxfId="2656" priority="37256" operator="greaterThan">
      <formula>0</formula>
    </cfRule>
  </conditionalFormatting>
  <conditionalFormatting sqref="BE7">
    <cfRule type="cellIs" dxfId="2655" priority="37253" operator="equal">
      <formula>0</formula>
    </cfRule>
    <cfRule type="cellIs" dxfId="2654" priority="37254" operator="greaterThan">
      <formula>0</formula>
    </cfRule>
  </conditionalFormatting>
  <conditionalFormatting sqref="BE7">
    <cfRule type="cellIs" dxfId="2653" priority="37251" operator="equal">
      <formula>0</formula>
    </cfRule>
    <cfRule type="cellIs" dxfId="2652" priority="37252" operator="greaterThan">
      <formula>0</formula>
    </cfRule>
  </conditionalFormatting>
  <conditionalFormatting sqref="BE7">
    <cfRule type="cellIs" dxfId="2651" priority="37249" operator="equal">
      <formula>0</formula>
    </cfRule>
    <cfRule type="cellIs" dxfId="2650" priority="37250" operator="greaterThan">
      <formula>0</formula>
    </cfRule>
  </conditionalFormatting>
  <conditionalFormatting sqref="BE7">
    <cfRule type="cellIs" dxfId="2649" priority="37247" operator="equal">
      <formula>0</formula>
    </cfRule>
    <cfRule type="cellIs" dxfId="2648" priority="37248" operator="greaterThan">
      <formula>0</formula>
    </cfRule>
  </conditionalFormatting>
  <conditionalFormatting sqref="BE7">
    <cfRule type="cellIs" dxfId="2647" priority="37245" operator="equal">
      <formula>0</formula>
    </cfRule>
    <cfRule type="cellIs" dxfId="2646" priority="37246" operator="greaterThan">
      <formula>0</formula>
    </cfRule>
  </conditionalFormatting>
  <conditionalFormatting sqref="BE7">
    <cfRule type="cellIs" dxfId="2645" priority="37243" operator="equal">
      <formula>0</formula>
    </cfRule>
    <cfRule type="cellIs" dxfId="2644" priority="37244" operator="greaterThan">
      <formula>0</formula>
    </cfRule>
  </conditionalFormatting>
  <conditionalFormatting sqref="BE7">
    <cfRule type="cellIs" dxfId="2643" priority="37227" operator="equal">
      <formula>0</formula>
    </cfRule>
    <cfRule type="cellIs" dxfId="2642" priority="37228" operator="greaterThan">
      <formula>0</formula>
    </cfRule>
  </conditionalFormatting>
  <conditionalFormatting sqref="BE7">
    <cfRule type="cellIs" dxfId="2641" priority="37219" operator="equal">
      <formula>0</formula>
    </cfRule>
    <cfRule type="cellIs" dxfId="2640" priority="37220" operator="greaterThan">
      <formula>0</formula>
    </cfRule>
  </conditionalFormatting>
  <conditionalFormatting sqref="BE7">
    <cfRule type="cellIs" dxfId="2639" priority="37213" operator="equal">
      <formula>0</formula>
    </cfRule>
    <cfRule type="cellIs" dxfId="2638" priority="37214" operator="greaterThan">
      <formula>0</formula>
    </cfRule>
  </conditionalFormatting>
  <conditionalFormatting sqref="BE7">
    <cfRule type="cellIs" dxfId="2637" priority="37215" operator="equal">
      <formula>0</formula>
    </cfRule>
    <cfRule type="cellIs" dxfId="2636" priority="37216" operator="greaterThan">
      <formula>0</formula>
    </cfRule>
  </conditionalFormatting>
  <conditionalFormatting sqref="BE7">
    <cfRule type="cellIs" dxfId="2635" priority="37201" operator="equal">
      <formula>0</formula>
    </cfRule>
    <cfRule type="cellIs" dxfId="2634" priority="37202" operator="greaterThan">
      <formula>0</formula>
    </cfRule>
  </conditionalFormatting>
  <conditionalFormatting sqref="BE7">
    <cfRule type="cellIs" dxfId="2633" priority="37197" operator="equal">
      <formula>0</formula>
    </cfRule>
    <cfRule type="cellIs" dxfId="2632" priority="37198" operator="greaterThan">
      <formula>0</formula>
    </cfRule>
  </conditionalFormatting>
  <conditionalFormatting sqref="BE7">
    <cfRule type="cellIs" dxfId="2631" priority="37199" operator="equal">
      <formula>0</formula>
    </cfRule>
    <cfRule type="cellIs" dxfId="2630" priority="37200" operator="greaterThan">
      <formula>0</formula>
    </cfRule>
  </conditionalFormatting>
  <conditionalFormatting sqref="BE7">
    <cfRule type="cellIs" dxfId="2629" priority="37193" operator="equal">
      <formula>0</formula>
    </cfRule>
    <cfRule type="cellIs" dxfId="2628" priority="37194" operator="greaterThan">
      <formula>0</formula>
    </cfRule>
  </conditionalFormatting>
  <conditionalFormatting sqref="BE7">
    <cfRule type="cellIs" dxfId="2627" priority="37191" operator="equal">
      <formula>0</formula>
    </cfRule>
    <cfRule type="cellIs" dxfId="2626" priority="37192" operator="greaterThan">
      <formula>0</formula>
    </cfRule>
  </conditionalFormatting>
  <conditionalFormatting sqref="BE7">
    <cfRule type="cellIs" dxfId="2625" priority="37187" operator="equal">
      <formula>0</formula>
    </cfRule>
    <cfRule type="cellIs" dxfId="2624" priority="37188" operator="greaterThan">
      <formula>0</formula>
    </cfRule>
  </conditionalFormatting>
  <conditionalFormatting sqref="BE7">
    <cfRule type="cellIs" dxfId="2623" priority="37181" operator="equal">
      <formula>0</formula>
    </cfRule>
    <cfRule type="cellIs" dxfId="2622" priority="37182" operator="greaterThan">
      <formula>0</formula>
    </cfRule>
  </conditionalFormatting>
  <conditionalFormatting sqref="BE7">
    <cfRule type="cellIs" dxfId="2621" priority="37179" operator="equal">
      <formula>0</formula>
    </cfRule>
    <cfRule type="cellIs" dxfId="2620" priority="37180" operator="greaterThan">
      <formula>0</formula>
    </cfRule>
  </conditionalFormatting>
  <conditionalFormatting sqref="BE7">
    <cfRule type="cellIs" dxfId="2619" priority="37177" operator="equal">
      <formula>0</formula>
    </cfRule>
    <cfRule type="cellIs" dxfId="2618" priority="37178" operator="greaterThan">
      <formula>0</formula>
    </cfRule>
  </conditionalFormatting>
  <conditionalFormatting sqref="BE7">
    <cfRule type="cellIs" dxfId="2617" priority="37175" operator="equal">
      <formula>0</formula>
    </cfRule>
    <cfRule type="cellIs" dxfId="2616" priority="37176" operator="greaterThan">
      <formula>0</formula>
    </cfRule>
  </conditionalFormatting>
  <conditionalFormatting sqref="BE7">
    <cfRule type="cellIs" dxfId="2615" priority="37131" operator="equal">
      <formula>0</formula>
    </cfRule>
    <cfRule type="cellIs" dxfId="2614" priority="37132" operator="greaterThan">
      <formula>0</formula>
    </cfRule>
  </conditionalFormatting>
  <conditionalFormatting sqref="BE7">
    <cfRule type="cellIs" dxfId="2613" priority="37123" operator="equal">
      <formula>0</formula>
    </cfRule>
    <cfRule type="cellIs" dxfId="2612" priority="37124" operator="greaterThan">
      <formula>0</formula>
    </cfRule>
  </conditionalFormatting>
  <conditionalFormatting sqref="BE7">
    <cfRule type="cellIs" dxfId="2611" priority="37117" operator="equal">
      <formula>0</formula>
    </cfRule>
    <cfRule type="cellIs" dxfId="2610" priority="37118" operator="greaterThan">
      <formula>0</formula>
    </cfRule>
  </conditionalFormatting>
  <conditionalFormatting sqref="BE7">
    <cfRule type="cellIs" dxfId="2609" priority="37119" operator="equal">
      <formula>0</formula>
    </cfRule>
    <cfRule type="cellIs" dxfId="2608" priority="37120" operator="greaterThan">
      <formula>0</formula>
    </cfRule>
  </conditionalFormatting>
  <conditionalFormatting sqref="BE7">
    <cfRule type="cellIs" dxfId="2607" priority="37105" operator="equal">
      <formula>0</formula>
    </cfRule>
    <cfRule type="cellIs" dxfId="2606" priority="37106" operator="greaterThan">
      <formula>0</formula>
    </cfRule>
  </conditionalFormatting>
  <conditionalFormatting sqref="BE7">
    <cfRule type="cellIs" dxfId="2605" priority="37101" operator="equal">
      <formula>0</formula>
    </cfRule>
    <cfRule type="cellIs" dxfId="2604" priority="37102" operator="greaterThan">
      <formula>0</formula>
    </cfRule>
  </conditionalFormatting>
  <conditionalFormatting sqref="BE7">
    <cfRule type="cellIs" dxfId="2603" priority="37103" operator="equal">
      <formula>0</formula>
    </cfRule>
    <cfRule type="cellIs" dxfId="2602" priority="37104" operator="greaterThan">
      <formula>0</formula>
    </cfRule>
  </conditionalFormatting>
  <conditionalFormatting sqref="BE7">
    <cfRule type="cellIs" dxfId="2601" priority="37097" operator="equal">
      <formula>0</formula>
    </cfRule>
    <cfRule type="cellIs" dxfId="2600" priority="37098" operator="greaterThan">
      <formula>0</formula>
    </cfRule>
  </conditionalFormatting>
  <conditionalFormatting sqref="BE7">
    <cfRule type="cellIs" dxfId="2599" priority="37095" operator="equal">
      <formula>0</formula>
    </cfRule>
    <cfRule type="cellIs" dxfId="2598" priority="37096" operator="greaterThan">
      <formula>0</formula>
    </cfRule>
  </conditionalFormatting>
  <conditionalFormatting sqref="BE7">
    <cfRule type="cellIs" dxfId="2597" priority="37091" operator="equal">
      <formula>0</formula>
    </cfRule>
    <cfRule type="cellIs" dxfId="2596" priority="37092" operator="greaterThan">
      <formula>0</formula>
    </cfRule>
  </conditionalFormatting>
  <conditionalFormatting sqref="BE7">
    <cfRule type="cellIs" dxfId="2595" priority="37085" operator="equal">
      <formula>0</formula>
    </cfRule>
    <cfRule type="cellIs" dxfId="2594" priority="37086" operator="greaterThan">
      <formula>0</formula>
    </cfRule>
  </conditionalFormatting>
  <conditionalFormatting sqref="BE7">
    <cfRule type="cellIs" dxfId="2593" priority="37083" operator="equal">
      <formula>0</formula>
    </cfRule>
    <cfRule type="cellIs" dxfId="2592" priority="37084" operator="greaterThan">
      <formula>0</formula>
    </cfRule>
  </conditionalFormatting>
  <conditionalFormatting sqref="BE7">
    <cfRule type="cellIs" dxfId="2591" priority="37081" operator="equal">
      <formula>0</formula>
    </cfRule>
    <cfRule type="cellIs" dxfId="2590" priority="37082" operator="greaterThan">
      <formula>0</formula>
    </cfRule>
  </conditionalFormatting>
  <conditionalFormatting sqref="BE7">
    <cfRule type="cellIs" dxfId="2589" priority="37079" operator="equal">
      <formula>0</formula>
    </cfRule>
    <cfRule type="cellIs" dxfId="2588" priority="37080" operator="greaterThan">
      <formula>0</formula>
    </cfRule>
  </conditionalFormatting>
  <conditionalFormatting sqref="BE7">
    <cfRule type="cellIs" dxfId="2587" priority="37043" operator="equal">
      <formula>0</formula>
    </cfRule>
    <cfRule type="cellIs" dxfId="2586" priority="37044" operator="greaterThan">
      <formula>0</formula>
    </cfRule>
  </conditionalFormatting>
  <conditionalFormatting sqref="BE7">
    <cfRule type="cellIs" dxfId="2585" priority="37037" operator="equal">
      <formula>0</formula>
    </cfRule>
    <cfRule type="cellIs" dxfId="2584" priority="37038" operator="greaterThan">
      <formula>0</formula>
    </cfRule>
  </conditionalFormatting>
  <conditionalFormatting sqref="BE7">
    <cfRule type="cellIs" dxfId="2583" priority="37039" operator="equal">
      <formula>0</formula>
    </cfRule>
    <cfRule type="cellIs" dxfId="2582" priority="37040" operator="greaterThan">
      <formula>0</formula>
    </cfRule>
  </conditionalFormatting>
  <conditionalFormatting sqref="BE7">
    <cfRule type="cellIs" dxfId="2581" priority="37031" operator="equal">
      <formula>0</formula>
    </cfRule>
    <cfRule type="cellIs" dxfId="2580" priority="37032" operator="greaterThan">
      <formula>0</formula>
    </cfRule>
  </conditionalFormatting>
  <conditionalFormatting sqref="BE7">
    <cfRule type="cellIs" dxfId="2579" priority="37029" operator="equal">
      <formula>0</formula>
    </cfRule>
    <cfRule type="cellIs" dxfId="2578" priority="37030" operator="greaterThan">
      <formula>0</formula>
    </cfRule>
  </conditionalFormatting>
  <conditionalFormatting sqref="BE7">
    <cfRule type="cellIs" dxfId="2577" priority="37025" operator="equal">
      <formula>0</formula>
    </cfRule>
    <cfRule type="cellIs" dxfId="2576" priority="37026" operator="greaterThan">
      <formula>0</formula>
    </cfRule>
  </conditionalFormatting>
  <conditionalFormatting sqref="BE7">
    <cfRule type="cellIs" dxfId="2575" priority="37017" operator="equal">
      <formula>0</formula>
    </cfRule>
    <cfRule type="cellIs" dxfId="2574" priority="37018" operator="greaterThan">
      <formula>0</formula>
    </cfRule>
  </conditionalFormatting>
  <conditionalFormatting sqref="BE7">
    <cfRule type="cellIs" dxfId="2573" priority="37015" operator="equal">
      <formula>0</formula>
    </cfRule>
    <cfRule type="cellIs" dxfId="2572" priority="37016" operator="greaterThan">
      <formula>0</formula>
    </cfRule>
  </conditionalFormatting>
  <conditionalFormatting sqref="BE7">
    <cfRule type="cellIs" dxfId="2571" priority="37013" operator="equal">
      <formula>0</formula>
    </cfRule>
    <cfRule type="cellIs" dxfId="2570" priority="37014" operator="greaterThan">
      <formula>0</formula>
    </cfRule>
  </conditionalFormatting>
  <conditionalFormatting sqref="BE7">
    <cfRule type="cellIs" dxfId="2569" priority="37011" operator="equal">
      <formula>0</formula>
    </cfRule>
    <cfRule type="cellIs" dxfId="2568" priority="37012" operator="greaterThan">
      <formula>0</formula>
    </cfRule>
  </conditionalFormatting>
  <conditionalFormatting sqref="BE7">
    <cfRule type="cellIs" dxfId="2567" priority="36939" operator="equal">
      <formula>0</formula>
    </cfRule>
    <cfRule type="cellIs" dxfId="2566" priority="36940" operator="greaterThan">
      <formula>0</formula>
    </cfRule>
  </conditionalFormatting>
  <conditionalFormatting sqref="BE7">
    <cfRule type="cellIs" dxfId="2565" priority="36931" operator="equal">
      <formula>0</formula>
    </cfRule>
    <cfRule type="cellIs" dxfId="2564" priority="36932" operator="greaterThan">
      <formula>0</formula>
    </cfRule>
  </conditionalFormatting>
  <conditionalFormatting sqref="BE7">
    <cfRule type="cellIs" dxfId="2563" priority="36925" operator="equal">
      <formula>0</formula>
    </cfRule>
    <cfRule type="cellIs" dxfId="2562" priority="36926" operator="greaterThan">
      <formula>0</formula>
    </cfRule>
  </conditionalFormatting>
  <conditionalFormatting sqref="BE7">
    <cfRule type="cellIs" dxfId="2561" priority="36927" operator="equal">
      <formula>0</formula>
    </cfRule>
    <cfRule type="cellIs" dxfId="2560" priority="36928" operator="greaterThan">
      <formula>0</formula>
    </cfRule>
  </conditionalFormatting>
  <conditionalFormatting sqref="BE7">
    <cfRule type="cellIs" dxfId="2559" priority="36913" operator="equal">
      <formula>0</formula>
    </cfRule>
    <cfRule type="cellIs" dxfId="2558" priority="36914" operator="greaterThan">
      <formula>0</formula>
    </cfRule>
  </conditionalFormatting>
  <conditionalFormatting sqref="BE7">
    <cfRule type="cellIs" dxfId="2557" priority="36909" operator="equal">
      <formula>0</formula>
    </cfRule>
    <cfRule type="cellIs" dxfId="2556" priority="36910" operator="greaterThan">
      <formula>0</formula>
    </cfRule>
  </conditionalFormatting>
  <conditionalFormatting sqref="BE7">
    <cfRule type="cellIs" dxfId="2555" priority="36911" operator="equal">
      <formula>0</formula>
    </cfRule>
    <cfRule type="cellIs" dxfId="2554" priority="36912" operator="greaterThan">
      <formula>0</formula>
    </cfRule>
  </conditionalFormatting>
  <conditionalFormatting sqref="BE7">
    <cfRule type="cellIs" dxfId="2553" priority="36905" operator="equal">
      <formula>0</formula>
    </cfRule>
    <cfRule type="cellIs" dxfId="2552" priority="36906" operator="greaterThan">
      <formula>0</formula>
    </cfRule>
  </conditionalFormatting>
  <conditionalFormatting sqref="BE7">
    <cfRule type="cellIs" dxfId="2551" priority="36903" operator="equal">
      <formula>0</formula>
    </cfRule>
    <cfRule type="cellIs" dxfId="2550" priority="36904" operator="greaterThan">
      <formula>0</formula>
    </cfRule>
  </conditionalFormatting>
  <conditionalFormatting sqref="BE7">
    <cfRule type="cellIs" dxfId="2549" priority="36899" operator="equal">
      <formula>0</formula>
    </cfRule>
    <cfRule type="cellIs" dxfId="2548" priority="36900" operator="greaterThan">
      <formula>0</formula>
    </cfRule>
  </conditionalFormatting>
  <conditionalFormatting sqref="BE7">
    <cfRule type="cellIs" dxfId="2547" priority="36893" operator="equal">
      <formula>0</formula>
    </cfRule>
    <cfRule type="cellIs" dxfId="2546" priority="36894" operator="greaterThan">
      <formula>0</formula>
    </cfRule>
  </conditionalFormatting>
  <conditionalFormatting sqref="BE7">
    <cfRule type="cellIs" dxfId="2545" priority="36891" operator="equal">
      <formula>0</formula>
    </cfRule>
    <cfRule type="cellIs" dxfId="2544" priority="36892" operator="greaterThan">
      <formula>0</formula>
    </cfRule>
  </conditionalFormatting>
  <conditionalFormatting sqref="BE7">
    <cfRule type="cellIs" dxfId="2543" priority="36889" operator="equal">
      <formula>0</formula>
    </cfRule>
    <cfRule type="cellIs" dxfId="2542" priority="36890" operator="greaterThan">
      <formula>0</formula>
    </cfRule>
  </conditionalFormatting>
  <conditionalFormatting sqref="BE7">
    <cfRule type="cellIs" dxfId="2541" priority="36887" operator="equal">
      <formula>0</formula>
    </cfRule>
    <cfRule type="cellIs" dxfId="2540" priority="36888" operator="greaterThan">
      <formula>0</formula>
    </cfRule>
  </conditionalFormatting>
  <conditionalFormatting sqref="BE7">
    <cfRule type="cellIs" dxfId="2539" priority="36851" operator="equal">
      <formula>0</formula>
    </cfRule>
    <cfRule type="cellIs" dxfId="2538" priority="36852" operator="greaterThan">
      <formula>0</formula>
    </cfRule>
  </conditionalFormatting>
  <conditionalFormatting sqref="BE7">
    <cfRule type="cellIs" dxfId="2537" priority="36845" operator="equal">
      <formula>0</formula>
    </cfRule>
    <cfRule type="cellIs" dxfId="2536" priority="36846" operator="greaterThan">
      <formula>0</formula>
    </cfRule>
  </conditionalFormatting>
  <conditionalFormatting sqref="BE7">
    <cfRule type="cellIs" dxfId="2535" priority="36847" operator="equal">
      <formula>0</formula>
    </cfRule>
    <cfRule type="cellIs" dxfId="2534" priority="36848" operator="greaterThan">
      <formula>0</formula>
    </cfRule>
  </conditionalFormatting>
  <conditionalFormatting sqref="BE7">
    <cfRule type="cellIs" dxfId="2533" priority="36839" operator="equal">
      <formula>0</formula>
    </cfRule>
    <cfRule type="cellIs" dxfId="2532" priority="36840" operator="greaterThan">
      <formula>0</formula>
    </cfRule>
  </conditionalFormatting>
  <conditionalFormatting sqref="BE7">
    <cfRule type="cellIs" dxfId="2531" priority="36837" operator="equal">
      <formula>0</formula>
    </cfRule>
    <cfRule type="cellIs" dxfId="2530" priority="36838" operator="greaterThan">
      <formula>0</formula>
    </cfRule>
  </conditionalFormatting>
  <conditionalFormatting sqref="BE7">
    <cfRule type="cellIs" dxfId="2529" priority="36833" operator="equal">
      <formula>0</formula>
    </cfRule>
    <cfRule type="cellIs" dxfId="2528" priority="36834" operator="greaterThan">
      <formula>0</formula>
    </cfRule>
  </conditionalFormatting>
  <conditionalFormatting sqref="BE7">
    <cfRule type="cellIs" dxfId="2527" priority="36825" operator="equal">
      <formula>0</formula>
    </cfRule>
    <cfRule type="cellIs" dxfId="2526" priority="36826" operator="greaterThan">
      <formula>0</formula>
    </cfRule>
  </conditionalFormatting>
  <conditionalFormatting sqref="BE7">
    <cfRule type="cellIs" dxfId="2525" priority="36823" operator="equal">
      <formula>0</formula>
    </cfRule>
    <cfRule type="cellIs" dxfId="2524" priority="36824" operator="greaterThan">
      <formula>0</formula>
    </cfRule>
  </conditionalFormatting>
  <conditionalFormatting sqref="BE7">
    <cfRule type="cellIs" dxfId="2523" priority="36821" operator="equal">
      <formula>0</formula>
    </cfRule>
    <cfRule type="cellIs" dxfId="2522" priority="36822" operator="greaterThan">
      <formula>0</formula>
    </cfRule>
  </conditionalFormatting>
  <conditionalFormatting sqref="BE7">
    <cfRule type="cellIs" dxfId="2521" priority="36819" operator="equal">
      <formula>0</formula>
    </cfRule>
    <cfRule type="cellIs" dxfId="2520" priority="36820" operator="greaterThan">
      <formula>0</formula>
    </cfRule>
  </conditionalFormatting>
  <conditionalFormatting sqref="BE7">
    <cfRule type="cellIs" dxfId="2519" priority="36755" operator="equal">
      <formula>0</formula>
    </cfRule>
    <cfRule type="cellIs" dxfId="2518" priority="36756" operator="greaterThan">
      <formula>0</formula>
    </cfRule>
  </conditionalFormatting>
  <conditionalFormatting sqref="BE7">
    <cfRule type="cellIs" dxfId="2517" priority="36749" operator="equal">
      <formula>0</formula>
    </cfRule>
    <cfRule type="cellIs" dxfId="2516" priority="36750" operator="greaterThan">
      <formula>0</formula>
    </cfRule>
  </conditionalFormatting>
  <conditionalFormatting sqref="BE7">
    <cfRule type="cellIs" dxfId="2515" priority="36751" operator="equal">
      <formula>0</formula>
    </cfRule>
    <cfRule type="cellIs" dxfId="2514" priority="36752" operator="greaterThan">
      <formula>0</formula>
    </cfRule>
  </conditionalFormatting>
  <conditionalFormatting sqref="BE7">
    <cfRule type="cellIs" dxfId="2513" priority="36743" operator="equal">
      <formula>0</formula>
    </cfRule>
    <cfRule type="cellIs" dxfId="2512" priority="36744" operator="greaterThan">
      <formula>0</formula>
    </cfRule>
  </conditionalFormatting>
  <conditionalFormatting sqref="BE7">
    <cfRule type="cellIs" dxfId="2511" priority="36741" operator="equal">
      <formula>0</formula>
    </cfRule>
    <cfRule type="cellIs" dxfId="2510" priority="36742" operator="greaterThan">
      <formula>0</formula>
    </cfRule>
  </conditionalFormatting>
  <conditionalFormatting sqref="BE7">
    <cfRule type="cellIs" dxfId="2509" priority="36737" operator="equal">
      <formula>0</formula>
    </cfRule>
    <cfRule type="cellIs" dxfId="2508" priority="36738" operator="greaterThan">
      <formula>0</formula>
    </cfRule>
  </conditionalFormatting>
  <conditionalFormatting sqref="BE7">
    <cfRule type="cellIs" dxfId="2507" priority="36729" operator="equal">
      <formula>0</formula>
    </cfRule>
    <cfRule type="cellIs" dxfId="2506" priority="36730" operator="greaterThan">
      <formula>0</formula>
    </cfRule>
  </conditionalFormatting>
  <conditionalFormatting sqref="BE7">
    <cfRule type="cellIs" dxfId="2505" priority="36727" operator="equal">
      <formula>0</formula>
    </cfRule>
    <cfRule type="cellIs" dxfId="2504" priority="36728" operator="greaterThan">
      <formula>0</formula>
    </cfRule>
  </conditionalFormatting>
  <conditionalFormatting sqref="BE7">
    <cfRule type="cellIs" dxfId="2503" priority="36725" operator="equal">
      <formula>0</formula>
    </cfRule>
    <cfRule type="cellIs" dxfId="2502" priority="36726" operator="greaterThan">
      <formula>0</formula>
    </cfRule>
  </conditionalFormatting>
  <conditionalFormatting sqref="BE7">
    <cfRule type="cellIs" dxfId="2501" priority="36723" operator="equal">
      <formula>0</formula>
    </cfRule>
    <cfRule type="cellIs" dxfId="2500" priority="36724" operator="greaterThan">
      <formula>0</formula>
    </cfRule>
  </conditionalFormatting>
  <conditionalFormatting sqref="BE7">
    <cfRule type="cellIs" dxfId="2499" priority="36665" operator="equal">
      <formula>0</formula>
    </cfRule>
    <cfRule type="cellIs" dxfId="2498" priority="36666" operator="greaterThan">
      <formula>0</formula>
    </cfRule>
  </conditionalFormatting>
  <conditionalFormatting sqref="BE7">
    <cfRule type="cellIs" dxfId="2497" priority="36663" operator="equal">
      <formula>0</formula>
    </cfRule>
    <cfRule type="cellIs" dxfId="2496" priority="36664" operator="greaterThan">
      <formula>0</formula>
    </cfRule>
  </conditionalFormatting>
  <conditionalFormatting sqref="BE7">
    <cfRule type="cellIs" dxfId="2495" priority="36659" operator="equal">
      <formula>0</formula>
    </cfRule>
    <cfRule type="cellIs" dxfId="2494" priority="36660" operator="greaterThan">
      <formula>0</formula>
    </cfRule>
  </conditionalFormatting>
  <conditionalFormatting sqref="BE7">
    <cfRule type="cellIs" dxfId="2493" priority="36651" operator="equal">
      <formula>0</formula>
    </cfRule>
    <cfRule type="cellIs" dxfId="2492" priority="36652" operator="greaterThan">
      <formula>0</formula>
    </cfRule>
  </conditionalFormatting>
  <conditionalFormatting sqref="BE7">
    <cfRule type="cellIs" dxfId="2491" priority="36603" operator="equal">
      <formula>0</formula>
    </cfRule>
    <cfRule type="cellIs" dxfId="2490" priority="36604" operator="greaterThan">
      <formula>0</formula>
    </cfRule>
  </conditionalFormatting>
  <conditionalFormatting sqref="BE7">
    <cfRule type="cellIs" dxfId="2489" priority="36597" operator="equal">
      <formula>0</formula>
    </cfRule>
    <cfRule type="cellIs" dxfId="2488" priority="36598" operator="greaterThan">
      <formula>0</formula>
    </cfRule>
  </conditionalFormatting>
  <conditionalFormatting sqref="BE7">
    <cfRule type="cellIs" dxfId="2487" priority="36599" operator="equal">
      <formula>0</formula>
    </cfRule>
    <cfRule type="cellIs" dxfId="2486" priority="36600" operator="greaterThan">
      <formula>0</formula>
    </cfRule>
  </conditionalFormatting>
  <conditionalFormatting sqref="BE7">
    <cfRule type="cellIs" dxfId="2485" priority="36591" operator="equal">
      <formula>0</formula>
    </cfRule>
    <cfRule type="cellIs" dxfId="2484" priority="36592" operator="greaterThan">
      <formula>0</formula>
    </cfRule>
  </conditionalFormatting>
  <conditionalFormatting sqref="BE7">
    <cfRule type="cellIs" dxfId="2483" priority="36589" operator="equal">
      <formula>0</formula>
    </cfRule>
    <cfRule type="cellIs" dxfId="2482" priority="36590" operator="greaterThan">
      <formula>0</formula>
    </cfRule>
  </conditionalFormatting>
  <conditionalFormatting sqref="BE7">
    <cfRule type="cellIs" dxfId="2481" priority="36585" operator="equal">
      <formula>0</formula>
    </cfRule>
    <cfRule type="cellIs" dxfId="2480" priority="36586" operator="greaterThan">
      <formula>0</formula>
    </cfRule>
  </conditionalFormatting>
  <conditionalFormatting sqref="BE7">
    <cfRule type="cellIs" dxfId="2479" priority="36577" operator="equal">
      <formula>0</formula>
    </cfRule>
    <cfRule type="cellIs" dxfId="2478" priority="36578" operator="greaterThan">
      <formula>0</formula>
    </cfRule>
  </conditionalFormatting>
  <conditionalFormatting sqref="BE7">
    <cfRule type="cellIs" dxfId="2477" priority="36575" operator="equal">
      <formula>0</formula>
    </cfRule>
    <cfRule type="cellIs" dxfId="2476" priority="36576" operator="greaterThan">
      <formula>0</formula>
    </cfRule>
  </conditionalFormatting>
  <conditionalFormatting sqref="BE7">
    <cfRule type="cellIs" dxfId="2475" priority="36573" operator="equal">
      <formula>0</formula>
    </cfRule>
    <cfRule type="cellIs" dxfId="2474" priority="36574" operator="greaterThan">
      <formula>0</formula>
    </cfRule>
  </conditionalFormatting>
  <conditionalFormatting sqref="BE7">
    <cfRule type="cellIs" dxfId="2473" priority="36571" operator="equal">
      <formula>0</formula>
    </cfRule>
    <cfRule type="cellIs" dxfId="2472" priority="36572" operator="greaterThan">
      <formula>0</formula>
    </cfRule>
  </conditionalFormatting>
  <conditionalFormatting sqref="BE7">
    <cfRule type="cellIs" dxfId="2471" priority="36513" operator="equal">
      <formula>0</formula>
    </cfRule>
    <cfRule type="cellIs" dxfId="2470" priority="36514" operator="greaterThan">
      <formula>0</formula>
    </cfRule>
  </conditionalFormatting>
  <conditionalFormatting sqref="BE7">
    <cfRule type="cellIs" dxfId="2469" priority="36511" operator="equal">
      <formula>0</formula>
    </cfRule>
    <cfRule type="cellIs" dxfId="2468" priority="36512" operator="greaterThan">
      <formula>0</formula>
    </cfRule>
  </conditionalFormatting>
  <conditionalFormatting sqref="BE7">
    <cfRule type="cellIs" dxfId="2467" priority="36507" operator="equal">
      <formula>0</formula>
    </cfRule>
    <cfRule type="cellIs" dxfId="2466" priority="36508" operator="greaterThan">
      <formula>0</formula>
    </cfRule>
  </conditionalFormatting>
  <conditionalFormatting sqref="BE7">
    <cfRule type="cellIs" dxfId="2465" priority="36499" operator="equal">
      <formula>0</formula>
    </cfRule>
    <cfRule type="cellIs" dxfId="2464" priority="36500" operator="greaterThan">
      <formula>0</formula>
    </cfRule>
  </conditionalFormatting>
  <conditionalFormatting sqref="BE7">
    <cfRule type="cellIs" dxfId="2463" priority="36457" operator="equal">
      <formula>0</formula>
    </cfRule>
    <cfRule type="cellIs" dxfId="2462" priority="36458" operator="greaterThan">
      <formula>0</formula>
    </cfRule>
  </conditionalFormatting>
  <conditionalFormatting sqref="BE7">
    <cfRule type="cellIs" dxfId="2461" priority="36455" operator="equal">
      <formula>0</formula>
    </cfRule>
    <cfRule type="cellIs" dxfId="2460" priority="36456" operator="greaterThan">
      <formula>0</formula>
    </cfRule>
  </conditionalFormatting>
  <conditionalFormatting sqref="BE7">
    <cfRule type="cellIs" dxfId="2459" priority="36451" operator="equal">
      <formula>0</formula>
    </cfRule>
    <cfRule type="cellIs" dxfId="2458" priority="36452" operator="greaterThan">
      <formula>0</formula>
    </cfRule>
  </conditionalFormatting>
  <conditionalFormatting sqref="BE7">
    <cfRule type="cellIs" dxfId="2457" priority="36443" operator="equal">
      <formula>0</formula>
    </cfRule>
    <cfRule type="cellIs" dxfId="2456" priority="36444" operator="greaterThan">
      <formula>0</formula>
    </cfRule>
  </conditionalFormatting>
  <conditionalFormatting sqref="BE7">
    <cfRule type="cellIs" dxfId="2455" priority="27405" operator="equal">
      <formula>0</formula>
    </cfRule>
    <cfRule type="cellIs" dxfId="2454" priority="27406" operator="greaterThan">
      <formula>0</formula>
    </cfRule>
  </conditionalFormatting>
  <conditionalFormatting sqref="BE7">
    <cfRule type="cellIs" dxfId="2453" priority="27375" operator="equal">
      <formula>0</formula>
    </cfRule>
    <cfRule type="cellIs" dxfId="2452" priority="27376" operator="greaterThan">
      <formula>0</formula>
    </cfRule>
  </conditionalFormatting>
  <conditionalFormatting sqref="BE7">
    <cfRule type="cellIs" dxfId="2451" priority="27333" operator="equal">
      <formula>0</formula>
    </cfRule>
    <cfRule type="cellIs" dxfId="2450" priority="27334" operator="greaterThan">
      <formula>0</formula>
    </cfRule>
  </conditionalFormatting>
  <conditionalFormatting sqref="BE7">
    <cfRule type="cellIs" dxfId="2449" priority="27359" operator="equal">
      <formula>0</formula>
    </cfRule>
    <cfRule type="cellIs" dxfId="2448" priority="27360" operator="greaterThan">
      <formula>0</formula>
    </cfRule>
  </conditionalFormatting>
  <conditionalFormatting sqref="BE7">
    <cfRule type="cellIs" dxfId="2447" priority="27353" operator="equal">
      <formula>0</formula>
    </cfRule>
    <cfRule type="cellIs" dxfId="2446" priority="27354" operator="greaterThan">
      <formula>0</formula>
    </cfRule>
  </conditionalFormatting>
  <conditionalFormatting sqref="BE7">
    <cfRule type="cellIs" dxfId="2445" priority="27347" operator="equal">
      <formula>0</formula>
    </cfRule>
    <cfRule type="cellIs" dxfId="2444" priority="27348" operator="greaterThan">
      <formula>0</formula>
    </cfRule>
  </conditionalFormatting>
  <conditionalFormatting sqref="BE7">
    <cfRule type="cellIs" dxfId="2443" priority="27349" operator="equal">
      <formula>0</formula>
    </cfRule>
    <cfRule type="cellIs" dxfId="2442" priority="27350" operator="greaterThan">
      <formula>0</formula>
    </cfRule>
  </conditionalFormatting>
  <conditionalFormatting sqref="BE7">
    <cfRule type="cellIs" dxfId="2441" priority="27337" operator="equal">
      <formula>0</formula>
    </cfRule>
    <cfRule type="cellIs" dxfId="2440" priority="27338" operator="greaterThan">
      <formula>0</formula>
    </cfRule>
  </conditionalFormatting>
  <conditionalFormatting sqref="BE7">
    <cfRule type="cellIs" dxfId="2439" priority="27335" operator="equal">
      <formula>0</formula>
    </cfRule>
    <cfRule type="cellIs" dxfId="2438" priority="27336" operator="greaterThan">
      <formula>0</formula>
    </cfRule>
  </conditionalFormatting>
  <conditionalFormatting sqref="BE7">
    <cfRule type="cellIs" dxfId="2437" priority="27331" operator="equal">
      <formula>0</formula>
    </cfRule>
    <cfRule type="cellIs" dxfId="2436" priority="27332" operator="greaterThan">
      <formula>0</formula>
    </cfRule>
  </conditionalFormatting>
  <conditionalFormatting sqref="BE7">
    <cfRule type="cellIs" dxfId="2435" priority="27329" operator="equal">
      <formula>0</formula>
    </cfRule>
    <cfRule type="cellIs" dxfId="2434" priority="27330" operator="greaterThan">
      <formula>0</formula>
    </cfRule>
  </conditionalFormatting>
  <conditionalFormatting sqref="BE7">
    <cfRule type="cellIs" dxfId="2433" priority="27325" operator="equal">
      <formula>0</formula>
    </cfRule>
    <cfRule type="cellIs" dxfId="2432" priority="27326" operator="greaterThan">
      <formula>0</formula>
    </cfRule>
  </conditionalFormatting>
  <conditionalFormatting sqref="BE7">
    <cfRule type="cellIs" dxfId="2431" priority="27327" operator="equal">
      <formula>0</formula>
    </cfRule>
    <cfRule type="cellIs" dxfId="2430" priority="27328" operator="greaterThan">
      <formula>0</formula>
    </cfRule>
  </conditionalFormatting>
  <conditionalFormatting sqref="BE7">
    <cfRule type="cellIs" dxfId="2429" priority="27323" operator="equal">
      <formula>0</formula>
    </cfRule>
    <cfRule type="cellIs" dxfId="2428" priority="27324" operator="greaterThan">
      <formula>0</formula>
    </cfRule>
  </conditionalFormatting>
  <conditionalFormatting sqref="BE7">
    <cfRule type="cellIs" dxfId="2427" priority="27321" operator="equal">
      <formula>0</formula>
    </cfRule>
    <cfRule type="cellIs" dxfId="2426" priority="27322" operator="greaterThan">
      <formula>0</formula>
    </cfRule>
  </conditionalFormatting>
  <conditionalFormatting sqref="BE7">
    <cfRule type="cellIs" dxfId="2425" priority="27319" operator="equal">
      <formula>0</formula>
    </cfRule>
    <cfRule type="cellIs" dxfId="2424" priority="27320" operator="greaterThan">
      <formula>0</formula>
    </cfRule>
  </conditionalFormatting>
  <conditionalFormatting sqref="BE7">
    <cfRule type="cellIs" dxfId="2423" priority="27317" operator="equal">
      <formula>0</formula>
    </cfRule>
    <cfRule type="cellIs" dxfId="2422" priority="27318" operator="greaterThan">
      <formula>0</formula>
    </cfRule>
  </conditionalFormatting>
  <conditionalFormatting sqref="BE7">
    <cfRule type="cellIs" dxfId="2421" priority="27315" operator="equal">
      <formula>0</formula>
    </cfRule>
    <cfRule type="cellIs" dxfId="2420" priority="27316" operator="greaterThan">
      <formula>0</formula>
    </cfRule>
  </conditionalFormatting>
  <conditionalFormatting sqref="BE7">
    <cfRule type="cellIs" dxfId="2419" priority="27313" operator="equal">
      <formula>0</formula>
    </cfRule>
    <cfRule type="cellIs" dxfId="2418" priority="27314" operator="greaterThan">
      <formula>0</formula>
    </cfRule>
  </conditionalFormatting>
  <conditionalFormatting sqref="BE7">
    <cfRule type="cellIs" dxfId="2417" priority="27311" operator="equal">
      <formula>0</formula>
    </cfRule>
    <cfRule type="cellIs" dxfId="2416" priority="27312" operator="greaterThan">
      <formula>0</formula>
    </cfRule>
  </conditionalFormatting>
  <conditionalFormatting sqref="BE7">
    <cfRule type="cellIs" dxfId="2415" priority="27309" operator="equal">
      <formula>0</formula>
    </cfRule>
    <cfRule type="cellIs" dxfId="2414" priority="27310" operator="greaterThan">
      <formula>0</formula>
    </cfRule>
  </conditionalFormatting>
  <conditionalFormatting sqref="BE7">
    <cfRule type="cellIs" dxfId="2413" priority="27279" operator="equal">
      <formula>0</formula>
    </cfRule>
    <cfRule type="cellIs" dxfId="2412" priority="27280" operator="greaterThan">
      <formula>0</formula>
    </cfRule>
  </conditionalFormatting>
  <conditionalFormatting sqref="BE7">
    <cfRule type="cellIs" dxfId="2411" priority="27237" operator="equal">
      <formula>0</formula>
    </cfRule>
    <cfRule type="cellIs" dxfId="2410" priority="27238" operator="greaterThan">
      <formula>0</formula>
    </cfRule>
  </conditionalFormatting>
  <conditionalFormatting sqref="BE7">
    <cfRule type="cellIs" dxfId="2409" priority="27263" operator="equal">
      <formula>0</formula>
    </cfRule>
    <cfRule type="cellIs" dxfId="2408" priority="27264" operator="greaterThan">
      <formula>0</formula>
    </cfRule>
  </conditionalFormatting>
  <conditionalFormatting sqref="BE7">
    <cfRule type="cellIs" dxfId="2407" priority="27257" operator="equal">
      <formula>0</formula>
    </cfRule>
    <cfRule type="cellIs" dxfId="2406" priority="27258" operator="greaterThan">
      <formula>0</formula>
    </cfRule>
  </conditionalFormatting>
  <conditionalFormatting sqref="BE7">
    <cfRule type="cellIs" dxfId="2405" priority="27251" operator="equal">
      <formula>0</formula>
    </cfRule>
    <cfRule type="cellIs" dxfId="2404" priority="27252" operator="greaterThan">
      <formula>0</formula>
    </cfRule>
  </conditionalFormatting>
  <conditionalFormatting sqref="BE7">
    <cfRule type="cellIs" dxfId="2403" priority="27253" operator="equal">
      <formula>0</formula>
    </cfRule>
    <cfRule type="cellIs" dxfId="2402" priority="27254" operator="greaterThan">
      <formula>0</formula>
    </cfRule>
  </conditionalFormatting>
  <conditionalFormatting sqref="BE7">
    <cfRule type="cellIs" dxfId="2401" priority="27241" operator="equal">
      <formula>0</formula>
    </cfRule>
    <cfRule type="cellIs" dxfId="2400" priority="27242" operator="greaterThan">
      <formula>0</formula>
    </cfRule>
  </conditionalFormatting>
  <conditionalFormatting sqref="BE7">
    <cfRule type="cellIs" dxfId="2399" priority="27239" operator="equal">
      <formula>0</formula>
    </cfRule>
    <cfRule type="cellIs" dxfId="2398" priority="27240" operator="greaterThan">
      <formula>0</formula>
    </cfRule>
  </conditionalFormatting>
  <conditionalFormatting sqref="BE7">
    <cfRule type="cellIs" dxfId="2397" priority="27235" operator="equal">
      <formula>0</formula>
    </cfRule>
    <cfRule type="cellIs" dxfId="2396" priority="27236" operator="greaterThan">
      <formula>0</formula>
    </cfRule>
  </conditionalFormatting>
  <conditionalFormatting sqref="BE7">
    <cfRule type="cellIs" dxfId="2395" priority="27233" operator="equal">
      <formula>0</formula>
    </cfRule>
    <cfRule type="cellIs" dxfId="2394" priority="27234" operator="greaterThan">
      <formula>0</formula>
    </cfRule>
  </conditionalFormatting>
  <conditionalFormatting sqref="BE7">
    <cfRule type="cellIs" dxfId="2393" priority="27229" operator="equal">
      <formula>0</formula>
    </cfRule>
    <cfRule type="cellIs" dxfId="2392" priority="27230" operator="greaterThan">
      <formula>0</formula>
    </cfRule>
  </conditionalFormatting>
  <conditionalFormatting sqref="BE7">
    <cfRule type="cellIs" dxfId="2391" priority="27231" operator="equal">
      <formula>0</formula>
    </cfRule>
    <cfRule type="cellIs" dxfId="2390" priority="27232" operator="greaterThan">
      <formula>0</formula>
    </cfRule>
  </conditionalFormatting>
  <conditionalFormatting sqref="BE7">
    <cfRule type="cellIs" dxfId="2389" priority="27227" operator="equal">
      <formula>0</formula>
    </cfRule>
    <cfRule type="cellIs" dxfId="2388" priority="27228" operator="greaterThan">
      <formula>0</formula>
    </cfRule>
  </conditionalFormatting>
  <conditionalFormatting sqref="BE7">
    <cfRule type="cellIs" dxfId="2387" priority="27225" operator="equal">
      <formula>0</formula>
    </cfRule>
    <cfRule type="cellIs" dxfId="2386" priority="27226" operator="greaterThan">
      <formula>0</formula>
    </cfRule>
  </conditionalFormatting>
  <conditionalFormatting sqref="BE7">
    <cfRule type="cellIs" dxfId="2385" priority="27223" operator="equal">
      <formula>0</formula>
    </cfRule>
    <cfRule type="cellIs" dxfId="2384" priority="27224" operator="greaterThan">
      <formula>0</formula>
    </cfRule>
  </conditionalFormatting>
  <conditionalFormatting sqref="BE7">
    <cfRule type="cellIs" dxfId="2383" priority="27221" operator="equal">
      <formula>0</formula>
    </cfRule>
    <cfRule type="cellIs" dxfId="2382" priority="27222" operator="greaterThan">
      <formula>0</formula>
    </cfRule>
  </conditionalFormatting>
  <conditionalFormatting sqref="BE7">
    <cfRule type="cellIs" dxfId="2381" priority="27219" operator="equal">
      <formula>0</formula>
    </cfRule>
    <cfRule type="cellIs" dxfId="2380" priority="27220" operator="greaterThan">
      <formula>0</formula>
    </cfRule>
  </conditionalFormatting>
  <conditionalFormatting sqref="BE7">
    <cfRule type="cellIs" dxfId="2379" priority="27217" operator="equal">
      <formula>0</formula>
    </cfRule>
    <cfRule type="cellIs" dxfId="2378" priority="27218" operator="greaterThan">
      <formula>0</formula>
    </cfRule>
  </conditionalFormatting>
  <conditionalFormatting sqref="BE7">
    <cfRule type="cellIs" dxfId="2377" priority="27215" operator="equal">
      <formula>0</formula>
    </cfRule>
    <cfRule type="cellIs" dxfId="2376" priority="27216" operator="greaterThan">
      <formula>0</formula>
    </cfRule>
  </conditionalFormatting>
  <conditionalFormatting sqref="BE7">
    <cfRule type="cellIs" dxfId="2375" priority="27199" operator="equal">
      <formula>0</formula>
    </cfRule>
    <cfRule type="cellIs" dxfId="2374" priority="27200" operator="greaterThan">
      <formula>0</formula>
    </cfRule>
  </conditionalFormatting>
  <conditionalFormatting sqref="BE7">
    <cfRule type="cellIs" dxfId="2373" priority="27191" operator="equal">
      <formula>0</formula>
    </cfRule>
    <cfRule type="cellIs" dxfId="2372" priority="27192" operator="greaterThan">
      <formula>0</formula>
    </cfRule>
  </conditionalFormatting>
  <conditionalFormatting sqref="BE7">
    <cfRule type="cellIs" dxfId="2371" priority="27185" operator="equal">
      <formula>0</formula>
    </cfRule>
    <cfRule type="cellIs" dxfId="2370" priority="27186" operator="greaterThan">
      <formula>0</formula>
    </cfRule>
  </conditionalFormatting>
  <conditionalFormatting sqref="BE7">
    <cfRule type="cellIs" dxfId="2369" priority="27187" operator="equal">
      <formula>0</formula>
    </cfRule>
    <cfRule type="cellIs" dxfId="2368" priority="27188" operator="greaterThan">
      <formula>0</formula>
    </cfRule>
  </conditionalFormatting>
  <conditionalFormatting sqref="BE7">
    <cfRule type="cellIs" dxfId="2367" priority="27173" operator="equal">
      <formula>0</formula>
    </cfRule>
    <cfRule type="cellIs" dxfId="2366" priority="27174" operator="greaterThan">
      <formula>0</formula>
    </cfRule>
  </conditionalFormatting>
  <conditionalFormatting sqref="BE7">
    <cfRule type="cellIs" dxfId="2365" priority="27169" operator="equal">
      <formula>0</formula>
    </cfRule>
    <cfRule type="cellIs" dxfId="2364" priority="27170" operator="greaterThan">
      <formula>0</formula>
    </cfRule>
  </conditionalFormatting>
  <conditionalFormatting sqref="BE7">
    <cfRule type="cellIs" dxfId="2363" priority="27171" operator="equal">
      <formula>0</formula>
    </cfRule>
    <cfRule type="cellIs" dxfId="2362" priority="27172" operator="greaterThan">
      <formula>0</formula>
    </cfRule>
  </conditionalFormatting>
  <conditionalFormatting sqref="BE7">
    <cfRule type="cellIs" dxfId="2361" priority="27165" operator="equal">
      <formula>0</formula>
    </cfRule>
    <cfRule type="cellIs" dxfId="2360" priority="27166" operator="greaterThan">
      <formula>0</formula>
    </cfRule>
  </conditionalFormatting>
  <conditionalFormatting sqref="BE7">
    <cfRule type="cellIs" dxfId="2359" priority="27163" operator="equal">
      <formula>0</formula>
    </cfRule>
    <cfRule type="cellIs" dxfId="2358" priority="27164" operator="greaterThan">
      <formula>0</formula>
    </cfRule>
  </conditionalFormatting>
  <conditionalFormatting sqref="BE7">
    <cfRule type="cellIs" dxfId="2357" priority="27159" operator="equal">
      <formula>0</formula>
    </cfRule>
    <cfRule type="cellIs" dxfId="2356" priority="27160" operator="greaterThan">
      <formula>0</formula>
    </cfRule>
  </conditionalFormatting>
  <conditionalFormatting sqref="BE7">
    <cfRule type="cellIs" dxfId="2355" priority="27153" operator="equal">
      <formula>0</formula>
    </cfRule>
    <cfRule type="cellIs" dxfId="2354" priority="27154" operator="greaterThan">
      <formula>0</formula>
    </cfRule>
  </conditionalFormatting>
  <conditionalFormatting sqref="BE7">
    <cfRule type="cellIs" dxfId="2353" priority="27151" operator="equal">
      <formula>0</formula>
    </cfRule>
    <cfRule type="cellIs" dxfId="2352" priority="27152" operator="greaterThan">
      <formula>0</formula>
    </cfRule>
  </conditionalFormatting>
  <conditionalFormatting sqref="BE7">
    <cfRule type="cellIs" dxfId="2351" priority="27149" operator="equal">
      <formula>0</formula>
    </cfRule>
    <cfRule type="cellIs" dxfId="2350" priority="27150" operator="greaterThan">
      <formula>0</formula>
    </cfRule>
  </conditionalFormatting>
  <conditionalFormatting sqref="BE7">
    <cfRule type="cellIs" dxfId="2349" priority="27147" operator="equal">
      <formula>0</formula>
    </cfRule>
    <cfRule type="cellIs" dxfId="2348" priority="27148" operator="greaterThan">
      <formula>0</formula>
    </cfRule>
  </conditionalFormatting>
  <conditionalFormatting sqref="BE7">
    <cfRule type="cellIs" dxfId="2347" priority="27117" operator="equal">
      <formula>0</formula>
    </cfRule>
    <cfRule type="cellIs" dxfId="2346" priority="27118" operator="greaterThan">
      <formula>0</formula>
    </cfRule>
  </conditionalFormatting>
  <conditionalFormatting sqref="BE7">
    <cfRule type="cellIs" dxfId="2345" priority="27087" operator="equal">
      <formula>0</formula>
    </cfRule>
    <cfRule type="cellIs" dxfId="2344" priority="27088" operator="greaterThan">
      <formula>0</formula>
    </cfRule>
  </conditionalFormatting>
  <conditionalFormatting sqref="BE7">
    <cfRule type="cellIs" dxfId="2343" priority="27045" operator="equal">
      <formula>0</formula>
    </cfRule>
    <cfRule type="cellIs" dxfId="2342" priority="27046" operator="greaterThan">
      <formula>0</formula>
    </cfRule>
  </conditionalFormatting>
  <conditionalFormatting sqref="BE7">
    <cfRule type="cellIs" dxfId="2341" priority="27071" operator="equal">
      <formula>0</formula>
    </cfRule>
    <cfRule type="cellIs" dxfId="2340" priority="27072" operator="greaterThan">
      <formula>0</formula>
    </cfRule>
  </conditionalFormatting>
  <conditionalFormatting sqref="BE7">
    <cfRule type="cellIs" dxfId="2339" priority="27065" operator="equal">
      <formula>0</formula>
    </cfRule>
    <cfRule type="cellIs" dxfId="2338" priority="27066" operator="greaterThan">
      <formula>0</formula>
    </cfRule>
  </conditionalFormatting>
  <conditionalFormatting sqref="BE7">
    <cfRule type="cellIs" dxfId="2337" priority="27059" operator="equal">
      <formula>0</formula>
    </cfRule>
    <cfRule type="cellIs" dxfId="2336" priority="27060" operator="greaterThan">
      <formula>0</formula>
    </cfRule>
  </conditionalFormatting>
  <conditionalFormatting sqref="BE7">
    <cfRule type="cellIs" dxfId="2335" priority="27061" operator="equal">
      <formula>0</formula>
    </cfRule>
    <cfRule type="cellIs" dxfId="2334" priority="27062" operator="greaterThan">
      <formula>0</formula>
    </cfRule>
  </conditionalFormatting>
  <conditionalFormatting sqref="BE7">
    <cfRule type="cellIs" dxfId="2333" priority="27049" operator="equal">
      <formula>0</formula>
    </cfRule>
    <cfRule type="cellIs" dxfId="2332" priority="27050" operator="greaterThan">
      <formula>0</formula>
    </cfRule>
  </conditionalFormatting>
  <conditionalFormatting sqref="BE7">
    <cfRule type="cellIs" dxfId="2331" priority="27047" operator="equal">
      <formula>0</formula>
    </cfRule>
    <cfRule type="cellIs" dxfId="2330" priority="27048" operator="greaterThan">
      <formula>0</formula>
    </cfRule>
  </conditionalFormatting>
  <conditionalFormatting sqref="BE7">
    <cfRule type="cellIs" dxfId="2329" priority="27043" operator="equal">
      <formula>0</formula>
    </cfRule>
    <cfRule type="cellIs" dxfId="2328" priority="27044" operator="greaterThan">
      <formula>0</formula>
    </cfRule>
  </conditionalFormatting>
  <conditionalFormatting sqref="BE7">
    <cfRule type="cellIs" dxfId="2327" priority="27041" operator="equal">
      <formula>0</formula>
    </cfRule>
    <cfRule type="cellIs" dxfId="2326" priority="27042" operator="greaterThan">
      <formula>0</formula>
    </cfRule>
  </conditionalFormatting>
  <conditionalFormatting sqref="BE7">
    <cfRule type="cellIs" dxfId="2325" priority="27037" operator="equal">
      <formula>0</formula>
    </cfRule>
    <cfRule type="cellIs" dxfId="2324" priority="27038" operator="greaterThan">
      <formula>0</formula>
    </cfRule>
  </conditionalFormatting>
  <conditionalFormatting sqref="BE7">
    <cfRule type="cellIs" dxfId="2323" priority="27039" operator="equal">
      <formula>0</formula>
    </cfRule>
    <cfRule type="cellIs" dxfId="2322" priority="27040" operator="greaterThan">
      <formula>0</formula>
    </cfRule>
  </conditionalFormatting>
  <conditionalFormatting sqref="BE7">
    <cfRule type="cellIs" dxfId="2321" priority="27035" operator="equal">
      <formula>0</formula>
    </cfRule>
    <cfRule type="cellIs" dxfId="2320" priority="27036" operator="greaterThan">
      <formula>0</formula>
    </cfRule>
  </conditionalFormatting>
  <conditionalFormatting sqref="BE7">
    <cfRule type="cellIs" dxfId="2319" priority="27033" operator="equal">
      <formula>0</formula>
    </cfRule>
    <cfRule type="cellIs" dxfId="2318" priority="27034" operator="greaterThan">
      <formula>0</formula>
    </cfRule>
  </conditionalFormatting>
  <conditionalFormatting sqref="BE7">
    <cfRule type="cellIs" dxfId="2317" priority="27031" operator="equal">
      <formula>0</formula>
    </cfRule>
    <cfRule type="cellIs" dxfId="2316" priority="27032" operator="greaterThan">
      <formula>0</formula>
    </cfRule>
  </conditionalFormatting>
  <conditionalFormatting sqref="BE7">
    <cfRule type="cellIs" dxfId="2315" priority="27029" operator="equal">
      <formula>0</formula>
    </cfRule>
    <cfRule type="cellIs" dxfId="2314" priority="27030" operator="greaterThan">
      <formula>0</formula>
    </cfRule>
  </conditionalFormatting>
  <conditionalFormatting sqref="BE7">
    <cfRule type="cellIs" dxfId="2313" priority="27027" operator="equal">
      <formula>0</formula>
    </cfRule>
    <cfRule type="cellIs" dxfId="2312" priority="27028" operator="greaterThan">
      <formula>0</formula>
    </cfRule>
  </conditionalFormatting>
  <conditionalFormatting sqref="BE7">
    <cfRule type="cellIs" dxfId="2311" priority="27025" operator="equal">
      <formula>0</formula>
    </cfRule>
    <cfRule type="cellIs" dxfId="2310" priority="27026" operator="greaterThan">
      <formula>0</formula>
    </cfRule>
  </conditionalFormatting>
  <conditionalFormatting sqref="BE7">
    <cfRule type="cellIs" dxfId="2309" priority="27023" operator="equal">
      <formula>0</formula>
    </cfRule>
    <cfRule type="cellIs" dxfId="2308" priority="27024" operator="greaterThan">
      <formula>0</formula>
    </cfRule>
  </conditionalFormatting>
  <conditionalFormatting sqref="BE7">
    <cfRule type="cellIs" dxfId="2307" priority="27007" operator="equal">
      <formula>0</formula>
    </cfRule>
    <cfRule type="cellIs" dxfId="2306" priority="27008" operator="greaterThan">
      <formula>0</formula>
    </cfRule>
  </conditionalFormatting>
  <conditionalFormatting sqref="BE7">
    <cfRule type="cellIs" dxfId="2305" priority="26999" operator="equal">
      <formula>0</formula>
    </cfRule>
    <cfRule type="cellIs" dxfId="2304" priority="27000" operator="greaterThan">
      <formula>0</formula>
    </cfRule>
  </conditionalFormatting>
  <conditionalFormatting sqref="BE7">
    <cfRule type="cellIs" dxfId="2303" priority="26993" operator="equal">
      <formula>0</formula>
    </cfRule>
    <cfRule type="cellIs" dxfId="2302" priority="26994" operator="greaterThan">
      <formula>0</formula>
    </cfRule>
  </conditionalFormatting>
  <conditionalFormatting sqref="BE7">
    <cfRule type="cellIs" dxfId="2301" priority="26995" operator="equal">
      <formula>0</formula>
    </cfRule>
    <cfRule type="cellIs" dxfId="2300" priority="26996" operator="greaterThan">
      <formula>0</formula>
    </cfRule>
  </conditionalFormatting>
  <conditionalFormatting sqref="BE7">
    <cfRule type="cellIs" dxfId="2299" priority="26981" operator="equal">
      <formula>0</formula>
    </cfRule>
    <cfRule type="cellIs" dxfId="2298" priority="26982" operator="greaterThan">
      <formula>0</formula>
    </cfRule>
  </conditionalFormatting>
  <conditionalFormatting sqref="BE7">
    <cfRule type="cellIs" dxfId="2297" priority="26977" operator="equal">
      <formula>0</formula>
    </cfRule>
    <cfRule type="cellIs" dxfId="2296" priority="26978" operator="greaterThan">
      <formula>0</formula>
    </cfRule>
  </conditionalFormatting>
  <conditionalFormatting sqref="BE7">
    <cfRule type="cellIs" dxfId="2295" priority="26979" operator="equal">
      <formula>0</formula>
    </cfRule>
    <cfRule type="cellIs" dxfId="2294" priority="26980" operator="greaterThan">
      <formula>0</formula>
    </cfRule>
  </conditionalFormatting>
  <conditionalFormatting sqref="BE7">
    <cfRule type="cellIs" dxfId="2293" priority="26973" operator="equal">
      <formula>0</formula>
    </cfRule>
    <cfRule type="cellIs" dxfId="2292" priority="26974" operator="greaterThan">
      <formula>0</formula>
    </cfRule>
  </conditionalFormatting>
  <conditionalFormatting sqref="BE7">
    <cfRule type="cellIs" dxfId="2291" priority="26971" operator="equal">
      <formula>0</formula>
    </cfRule>
    <cfRule type="cellIs" dxfId="2290" priority="26972" operator="greaterThan">
      <formula>0</formula>
    </cfRule>
  </conditionalFormatting>
  <conditionalFormatting sqref="BE7">
    <cfRule type="cellIs" dxfId="2289" priority="26967" operator="equal">
      <formula>0</formula>
    </cfRule>
    <cfRule type="cellIs" dxfId="2288" priority="26968" operator="greaterThan">
      <formula>0</formula>
    </cfRule>
  </conditionalFormatting>
  <conditionalFormatting sqref="BE7">
    <cfRule type="cellIs" dxfId="2287" priority="26961" operator="equal">
      <formula>0</formula>
    </cfRule>
    <cfRule type="cellIs" dxfId="2286" priority="26962" operator="greaterThan">
      <formula>0</formula>
    </cfRule>
  </conditionalFormatting>
  <conditionalFormatting sqref="BE7">
    <cfRule type="cellIs" dxfId="2285" priority="26959" operator="equal">
      <formula>0</formula>
    </cfRule>
    <cfRule type="cellIs" dxfId="2284" priority="26960" operator="greaterThan">
      <formula>0</formula>
    </cfRule>
  </conditionalFormatting>
  <conditionalFormatting sqref="BE7">
    <cfRule type="cellIs" dxfId="2283" priority="26957" operator="equal">
      <formula>0</formula>
    </cfRule>
    <cfRule type="cellIs" dxfId="2282" priority="26958" operator="greaterThan">
      <formula>0</formula>
    </cfRule>
  </conditionalFormatting>
  <conditionalFormatting sqref="BE7">
    <cfRule type="cellIs" dxfId="2281" priority="26955" operator="equal">
      <formula>0</formula>
    </cfRule>
    <cfRule type="cellIs" dxfId="2280" priority="26956" operator="greaterThan">
      <formula>0</formula>
    </cfRule>
  </conditionalFormatting>
  <conditionalFormatting sqref="BE7">
    <cfRule type="cellIs" dxfId="2279" priority="26911" operator="equal">
      <formula>0</formula>
    </cfRule>
    <cfRule type="cellIs" dxfId="2278" priority="26912" operator="greaterThan">
      <formula>0</formula>
    </cfRule>
  </conditionalFormatting>
  <conditionalFormatting sqref="BE7">
    <cfRule type="cellIs" dxfId="2277" priority="26903" operator="equal">
      <formula>0</formula>
    </cfRule>
    <cfRule type="cellIs" dxfId="2276" priority="26904" operator="greaterThan">
      <formula>0</formula>
    </cfRule>
  </conditionalFormatting>
  <conditionalFormatting sqref="BE7">
    <cfRule type="cellIs" dxfId="2275" priority="26897" operator="equal">
      <formula>0</formula>
    </cfRule>
    <cfRule type="cellIs" dxfId="2274" priority="26898" operator="greaterThan">
      <formula>0</formula>
    </cfRule>
  </conditionalFormatting>
  <conditionalFormatting sqref="BE7">
    <cfRule type="cellIs" dxfId="2273" priority="26899" operator="equal">
      <formula>0</formula>
    </cfRule>
    <cfRule type="cellIs" dxfId="2272" priority="26900" operator="greaterThan">
      <formula>0</formula>
    </cfRule>
  </conditionalFormatting>
  <conditionalFormatting sqref="BE7">
    <cfRule type="cellIs" dxfId="2271" priority="26885" operator="equal">
      <formula>0</formula>
    </cfRule>
    <cfRule type="cellIs" dxfId="2270" priority="26886" operator="greaterThan">
      <formula>0</formula>
    </cfRule>
  </conditionalFormatting>
  <conditionalFormatting sqref="BE7">
    <cfRule type="cellIs" dxfId="2269" priority="26881" operator="equal">
      <formula>0</formula>
    </cfRule>
    <cfRule type="cellIs" dxfId="2268" priority="26882" operator="greaterThan">
      <formula>0</formula>
    </cfRule>
  </conditionalFormatting>
  <conditionalFormatting sqref="BE7">
    <cfRule type="cellIs" dxfId="2267" priority="26883" operator="equal">
      <formula>0</formula>
    </cfRule>
    <cfRule type="cellIs" dxfId="2266" priority="26884" operator="greaterThan">
      <formula>0</formula>
    </cfRule>
  </conditionalFormatting>
  <conditionalFormatting sqref="BE7">
    <cfRule type="cellIs" dxfId="2265" priority="26877" operator="equal">
      <formula>0</formula>
    </cfRule>
    <cfRule type="cellIs" dxfId="2264" priority="26878" operator="greaterThan">
      <formula>0</formula>
    </cfRule>
  </conditionalFormatting>
  <conditionalFormatting sqref="BE7">
    <cfRule type="cellIs" dxfId="2263" priority="26875" operator="equal">
      <formula>0</formula>
    </cfRule>
    <cfRule type="cellIs" dxfId="2262" priority="26876" operator="greaterThan">
      <formula>0</formula>
    </cfRule>
  </conditionalFormatting>
  <conditionalFormatting sqref="BE7">
    <cfRule type="cellIs" dxfId="2261" priority="26871" operator="equal">
      <formula>0</formula>
    </cfRule>
    <cfRule type="cellIs" dxfId="2260" priority="26872" operator="greaterThan">
      <formula>0</formula>
    </cfRule>
  </conditionalFormatting>
  <conditionalFormatting sqref="BE7">
    <cfRule type="cellIs" dxfId="2259" priority="26865" operator="equal">
      <formula>0</formula>
    </cfRule>
    <cfRule type="cellIs" dxfId="2258" priority="26866" operator="greaterThan">
      <formula>0</formula>
    </cfRule>
  </conditionalFormatting>
  <conditionalFormatting sqref="BE7">
    <cfRule type="cellIs" dxfId="2257" priority="26863" operator="equal">
      <formula>0</formula>
    </cfRule>
    <cfRule type="cellIs" dxfId="2256" priority="26864" operator="greaterThan">
      <formula>0</formula>
    </cfRule>
  </conditionalFormatting>
  <conditionalFormatting sqref="BE7">
    <cfRule type="cellIs" dxfId="2255" priority="26861" operator="equal">
      <formula>0</formula>
    </cfRule>
    <cfRule type="cellIs" dxfId="2254" priority="26862" operator="greaterThan">
      <formula>0</formula>
    </cfRule>
  </conditionalFormatting>
  <conditionalFormatting sqref="BE7">
    <cfRule type="cellIs" dxfId="2253" priority="26859" operator="equal">
      <formula>0</formula>
    </cfRule>
    <cfRule type="cellIs" dxfId="2252" priority="26860" operator="greaterThan">
      <formula>0</formula>
    </cfRule>
  </conditionalFormatting>
  <conditionalFormatting sqref="BE7">
    <cfRule type="cellIs" dxfId="2251" priority="26823" operator="equal">
      <formula>0</formula>
    </cfRule>
    <cfRule type="cellIs" dxfId="2250" priority="26824" operator="greaterThan">
      <formula>0</formula>
    </cfRule>
  </conditionalFormatting>
  <conditionalFormatting sqref="BE7">
    <cfRule type="cellIs" dxfId="2249" priority="26817" operator="equal">
      <formula>0</formula>
    </cfRule>
    <cfRule type="cellIs" dxfId="2248" priority="26818" operator="greaterThan">
      <formula>0</formula>
    </cfRule>
  </conditionalFormatting>
  <conditionalFormatting sqref="BE7">
    <cfRule type="cellIs" dxfId="2247" priority="26819" operator="equal">
      <formula>0</formula>
    </cfRule>
    <cfRule type="cellIs" dxfId="2246" priority="26820" operator="greaterThan">
      <formula>0</formula>
    </cfRule>
  </conditionalFormatting>
  <conditionalFormatting sqref="BE7">
    <cfRule type="cellIs" dxfId="2245" priority="26811" operator="equal">
      <formula>0</formula>
    </cfRule>
    <cfRule type="cellIs" dxfId="2244" priority="26812" operator="greaterThan">
      <formula>0</formula>
    </cfRule>
  </conditionalFormatting>
  <conditionalFormatting sqref="BE7">
    <cfRule type="cellIs" dxfId="2243" priority="26809" operator="equal">
      <formula>0</formula>
    </cfRule>
    <cfRule type="cellIs" dxfId="2242" priority="26810" operator="greaterThan">
      <formula>0</formula>
    </cfRule>
  </conditionalFormatting>
  <conditionalFormatting sqref="BE7">
    <cfRule type="cellIs" dxfId="2241" priority="26805" operator="equal">
      <formula>0</formula>
    </cfRule>
    <cfRule type="cellIs" dxfId="2240" priority="26806" operator="greaterThan">
      <formula>0</formula>
    </cfRule>
  </conditionalFormatting>
  <conditionalFormatting sqref="BE7">
    <cfRule type="cellIs" dxfId="2239" priority="26797" operator="equal">
      <formula>0</formula>
    </cfRule>
    <cfRule type="cellIs" dxfId="2238" priority="26798" operator="greaterThan">
      <formula>0</formula>
    </cfRule>
  </conditionalFormatting>
  <conditionalFormatting sqref="BE7">
    <cfRule type="cellIs" dxfId="2237" priority="26795" operator="equal">
      <formula>0</formula>
    </cfRule>
    <cfRule type="cellIs" dxfId="2236" priority="26796" operator="greaterThan">
      <formula>0</formula>
    </cfRule>
  </conditionalFormatting>
  <conditionalFormatting sqref="BE7">
    <cfRule type="cellIs" dxfId="2235" priority="26793" operator="equal">
      <formula>0</formula>
    </cfRule>
    <cfRule type="cellIs" dxfId="2234" priority="26794" operator="greaterThan">
      <formula>0</formula>
    </cfRule>
  </conditionalFormatting>
  <conditionalFormatting sqref="BE7">
    <cfRule type="cellIs" dxfId="2233" priority="26791" operator="equal">
      <formula>0</formula>
    </cfRule>
    <cfRule type="cellIs" dxfId="2232" priority="26792" operator="greaterThan">
      <formula>0</formula>
    </cfRule>
  </conditionalFormatting>
  <conditionalFormatting sqref="BE7">
    <cfRule type="cellIs" dxfId="2231" priority="26719" operator="equal">
      <formula>0</formula>
    </cfRule>
    <cfRule type="cellIs" dxfId="2230" priority="26720" operator="greaterThan">
      <formula>0</formula>
    </cfRule>
  </conditionalFormatting>
  <conditionalFormatting sqref="BE7">
    <cfRule type="cellIs" dxfId="2229" priority="26711" operator="equal">
      <formula>0</formula>
    </cfRule>
    <cfRule type="cellIs" dxfId="2228" priority="26712" operator="greaterThan">
      <formula>0</formula>
    </cfRule>
  </conditionalFormatting>
  <conditionalFormatting sqref="BE7">
    <cfRule type="cellIs" dxfId="2227" priority="26705" operator="equal">
      <formula>0</formula>
    </cfRule>
    <cfRule type="cellIs" dxfId="2226" priority="26706" operator="greaterThan">
      <formula>0</formula>
    </cfRule>
  </conditionalFormatting>
  <conditionalFormatting sqref="BE7">
    <cfRule type="cellIs" dxfId="2225" priority="26707" operator="equal">
      <formula>0</formula>
    </cfRule>
    <cfRule type="cellIs" dxfId="2224" priority="26708" operator="greaterThan">
      <formula>0</formula>
    </cfRule>
  </conditionalFormatting>
  <conditionalFormatting sqref="BE7">
    <cfRule type="cellIs" dxfId="2223" priority="26693" operator="equal">
      <formula>0</formula>
    </cfRule>
    <cfRule type="cellIs" dxfId="2222" priority="26694" operator="greaterThan">
      <formula>0</formula>
    </cfRule>
  </conditionalFormatting>
  <conditionalFormatting sqref="BE7">
    <cfRule type="cellIs" dxfId="2221" priority="26689" operator="equal">
      <formula>0</formula>
    </cfRule>
    <cfRule type="cellIs" dxfId="2220" priority="26690" operator="greaterThan">
      <formula>0</formula>
    </cfRule>
  </conditionalFormatting>
  <conditionalFormatting sqref="BE7">
    <cfRule type="cellIs" dxfId="2219" priority="26691" operator="equal">
      <formula>0</formula>
    </cfRule>
    <cfRule type="cellIs" dxfId="2218" priority="26692" operator="greaterThan">
      <formula>0</formula>
    </cfRule>
  </conditionalFormatting>
  <conditionalFormatting sqref="BE7">
    <cfRule type="cellIs" dxfId="2217" priority="26685" operator="equal">
      <formula>0</formula>
    </cfRule>
    <cfRule type="cellIs" dxfId="2216" priority="26686" operator="greaterThan">
      <formula>0</formula>
    </cfRule>
  </conditionalFormatting>
  <conditionalFormatting sqref="BE7">
    <cfRule type="cellIs" dxfId="2215" priority="26683" operator="equal">
      <formula>0</formula>
    </cfRule>
    <cfRule type="cellIs" dxfId="2214" priority="26684" operator="greaterThan">
      <formula>0</formula>
    </cfRule>
  </conditionalFormatting>
  <conditionalFormatting sqref="BE7">
    <cfRule type="cellIs" dxfId="2213" priority="26679" operator="equal">
      <formula>0</formula>
    </cfRule>
    <cfRule type="cellIs" dxfId="2212" priority="26680" operator="greaterThan">
      <formula>0</formula>
    </cfRule>
  </conditionalFormatting>
  <conditionalFormatting sqref="BE7">
    <cfRule type="cellIs" dxfId="2211" priority="26673" operator="equal">
      <formula>0</formula>
    </cfRule>
    <cfRule type="cellIs" dxfId="2210" priority="26674" operator="greaterThan">
      <formula>0</formula>
    </cfRule>
  </conditionalFormatting>
  <conditionalFormatting sqref="BE7">
    <cfRule type="cellIs" dxfId="2209" priority="26671" operator="equal">
      <formula>0</formula>
    </cfRule>
    <cfRule type="cellIs" dxfId="2208" priority="26672" operator="greaterThan">
      <formula>0</formula>
    </cfRule>
  </conditionalFormatting>
  <conditionalFormatting sqref="BE7">
    <cfRule type="cellIs" dxfId="2207" priority="26669" operator="equal">
      <formula>0</formula>
    </cfRule>
    <cfRule type="cellIs" dxfId="2206" priority="26670" operator="greaterThan">
      <formula>0</formula>
    </cfRule>
  </conditionalFormatting>
  <conditionalFormatting sqref="BE7">
    <cfRule type="cellIs" dxfId="2205" priority="26667" operator="equal">
      <formula>0</formula>
    </cfRule>
    <cfRule type="cellIs" dxfId="2204" priority="26668" operator="greaterThan">
      <formula>0</formula>
    </cfRule>
  </conditionalFormatting>
  <conditionalFormatting sqref="BE7">
    <cfRule type="cellIs" dxfId="2203" priority="26631" operator="equal">
      <formula>0</formula>
    </cfRule>
    <cfRule type="cellIs" dxfId="2202" priority="26632" operator="greaterThan">
      <formula>0</formula>
    </cfRule>
  </conditionalFormatting>
  <conditionalFormatting sqref="BE7">
    <cfRule type="cellIs" dxfId="2201" priority="26625" operator="equal">
      <formula>0</formula>
    </cfRule>
    <cfRule type="cellIs" dxfId="2200" priority="26626" operator="greaterThan">
      <formula>0</formula>
    </cfRule>
  </conditionalFormatting>
  <conditionalFormatting sqref="BE7">
    <cfRule type="cellIs" dxfId="2199" priority="26627" operator="equal">
      <formula>0</formula>
    </cfRule>
    <cfRule type="cellIs" dxfId="2198" priority="26628" operator="greaterThan">
      <formula>0</formula>
    </cfRule>
  </conditionalFormatting>
  <conditionalFormatting sqref="BE7">
    <cfRule type="cellIs" dxfId="2197" priority="26619" operator="equal">
      <formula>0</formula>
    </cfRule>
    <cfRule type="cellIs" dxfId="2196" priority="26620" operator="greaterThan">
      <formula>0</formula>
    </cfRule>
  </conditionalFormatting>
  <conditionalFormatting sqref="BE7">
    <cfRule type="cellIs" dxfId="2195" priority="26617" operator="equal">
      <formula>0</formula>
    </cfRule>
    <cfRule type="cellIs" dxfId="2194" priority="26618" operator="greaterThan">
      <formula>0</formula>
    </cfRule>
  </conditionalFormatting>
  <conditionalFormatting sqref="BE7">
    <cfRule type="cellIs" dxfId="2193" priority="26613" operator="equal">
      <formula>0</formula>
    </cfRule>
    <cfRule type="cellIs" dxfId="2192" priority="26614" operator="greaterThan">
      <formula>0</formula>
    </cfRule>
  </conditionalFormatting>
  <conditionalFormatting sqref="BE7">
    <cfRule type="cellIs" dxfId="2191" priority="26605" operator="equal">
      <formula>0</formula>
    </cfRule>
    <cfRule type="cellIs" dxfId="2190" priority="26606" operator="greaterThan">
      <formula>0</formula>
    </cfRule>
  </conditionalFormatting>
  <conditionalFormatting sqref="BE7">
    <cfRule type="cellIs" dxfId="2189" priority="26603" operator="equal">
      <formula>0</formula>
    </cfRule>
    <cfRule type="cellIs" dxfId="2188" priority="26604" operator="greaterThan">
      <formula>0</formula>
    </cfRule>
  </conditionalFormatting>
  <conditionalFormatting sqref="BE7">
    <cfRule type="cellIs" dxfId="2187" priority="26601" operator="equal">
      <formula>0</formula>
    </cfRule>
    <cfRule type="cellIs" dxfId="2186" priority="26602" operator="greaterThan">
      <formula>0</formula>
    </cfRule>
  </conditionalFormatting>
  <conditionalFormatting sqref="BE7">
    <cfRule type="cellIs" dxfId="2185" priority="26599" operator="equal">
      <formula>0</formula>
    </cfRule>
    <cfRule type="cellIs" dxfId="2184" priority="26600" operator="greaterThan">
      <formula>0</formula>
    </cfRule>
  </conditionalFormatting>
  <conditionalFormatting sqref="BE7">
    <cfRule type="cellIs" dxfId="2183" priority="26535" operator="equal">
      <formula>0</formula>
    </cfRule>
    <cfRule type="cellIs" dxfId="2182" priority="26536" operator="greaterThan">
      <formula>0</formula>
    </cfRule>
  </conditionalFormatting>
  <conditionalFormatting sqref="BE7">
    <cfRule type="cellIs" dxfId="2181" priority="26529" operator="equal">
      <formula>0</formula>
    </cfRule>
    <cfRule type="cellIs" dxfId="2180" priority="26530" operator="greaterThan">
      <formula>0</formula>
    </cfRule>
  </conditionalFormatting>
  <conditionalFormatting sqref="BE7">
    <cfRule type="cellIs" dxfId="2179" priority="26531" operator="equal">
      <formula>0</formula>
    </cfRule>
    <cfRule type="cellIs" dxfId="2178" priority="26532" operator="greaterThan">
      <formula>0</formula>
    </cfRule>
  </conditionalFormatting>
  <conditionalFormatting sqref="BE7">
    <cfRule type="cellIs" dxfId="2177" priority="26523" operator="equal">
      <formula>0</formula>
    </cfRule>
    <cfRule type="cellIs" dxfId="2176" priority="26524" operator="greaterThan">
      <formula>0</formula>
    </cfRule>
  </conditionalFormatting>
  <conditionalFormatting sqref="BE7">
    <cfRule type="cellIs" dxfId="2175" priority="26521" operator="equal">
      <formula>0</formula>
    </cfRule>
    <cfRule type="cellIs" dxfId="2174" priority="26522" operator="greaterThan">
      <formula>0</formula>
    </cfRule>
  </conditionalFormatting>
  <conditionalFormatting sqref="BE7">
    <cfRule type="cellIs" dxfId="2173" priority="26517" operator="equal">
      <formula>0</formula>
    </cfRule>
    <cfRule type="cellIs" dxfId="2172" priority="26518" operator="greaterThan">
      <formula>0</formula>
    </cfRule>
  </conditionalFormatting>
  <conditionalFormatting sqref="BE7">
    <cfRule type="cellIs" dxfId="2171" priority="26509" operator="equal">
      <formula>0</formula>
    </cfRule>
    <cfRule type="cellIs" dxfId="2170" priority="26510" operator="greaterThan">
      <formula>0</formula>
    </cfRule>
  </conditionalFormatting>
  <conditionalFormatting sqref="BE7">
    <cfRule type="cellIs" dxfId="2169" priority="26507" operator="equal">
      <formula>0</formula>
    </cfRule>
    <cfRule type="cellIs" dxfId="2168" priority="26508" operator="greaterThan">
      <formula>0</formula>
    </cfRule>
  </conditionalFormatting>
  <conditionalFormatting sqref="BE7">
    <cfRule type="cellIs" dxfId="2167" priority="26505" operator="equal">
      <formula>0</formula>
    </cfRule>
    <cfRule type="cellIs" dxfId="2166" priority="26506" operator="greaterThan">
      <formula>0</formula>
    </cfRule>
  </conditionalFormatting>
  <conditionalFormatting sqref="BE7">
    <cfRule type="cellIs" dxfId="2165" priority="26503" operator="equal">
      <formula>0</formula>
    </cfRule>
    <cfRule type="cellIs" dxfId="2164" priority="26504" operator="greaterThan">
      <formula>0</formula>
    </cfRule>
  </conditionalFormatting>
  <conditionalFormatting sqref="BE7">
    <cfRule type="cellIs" dxfId="2163" priority="26445" operator="equal">
      <formula>0</formula>
    </cfRule>
    <cfRule type="cellIs" dxfId="2162" priority="26446" operator="greaterThan">
      <formula>0</formula>
    </cfRule>
  </conditionalFormatting>
  <conditionalFormatting sqref="BE7">
    <cfRule type="cellIs" dxfId="2161" priority="26443" operator="equal">
      <formula>0</formula>
    </cfRule>
    <cfRule type="cellIs" dxfId="2160" priority="26444" operator="greaterThan">
      <formula>0</formula>
    </cfRule>
  </conditionalFormatting>
  <conditionalFormatting sqref="BE7">
    <cfRule type="cellIs" dxfId="2159" priority="26439" operator="equal">
      <formula>0</formula>
    </cfRule>
    <cfRule type="cellIs" dxfId="2158" priority="26440" operator="greaterThan">
      <formula>0</formula>
    </cfRule>
  </conditionalFormatting>
  <conditionalFormatting sqref="BE7">
    <cfRule type="cellIs" dxfId="2157" priority="26431" operator="equal">
      <formula>0</formula>
    </cfRule>
    <cfRule type="cellIs" dxfId="2156" priority="26432" operator="greaterThan">
      <formula>0</formula>
    </cfRule>
  </conditionalFormatting>
  <conditionalFormatting sqref="BE7">
    <cfRule type="cellIs" dxfId="2155" priority="26383" operator="equal">
      <formula>0</formula>
    </cfRule>
    <cfRule type="cellIs" dxfId="2154" priority="26384" operator="greaterThan">
      <formula>0</formula>
    </cfRule>
  </conditionalFormatting>
  <conditionalFormatting sqref="BE7">
    <cfRule type="cellIs" dxfId="2153" priority="26377" operator="equal">
      <formula>0</formula>
    </cfRule>
    <cfRule type="cellIs" dxfId="2152" priority="26378" operator="greaterThan">
      <formula>0</formula>
    </cfRule>
  </conditionalFormatting>
  <conditionalFormatting sqref="BE7">
    <cfRule type="cellIs" dxfId="2151" priority="26379" operator="equal">
      <formula>0</formula>
    </cfRule>
    <cfRule type="cellIs" dxfId="2150" priority="26380" operator="greaterThan">
      <formula>0</formula>
    </cfRule>
  </conditionalFormatting>
  <conditionalFormatting sqref="BE7">
    <cfRule type="cellIs" dxfId="2149" priority="26371" operator="equal">
      <formula>0</formula>
    </cfRule>
    <cfRule type="cellIs" dxfId="2148" priority="26372" operator="greaterThan">
      <formula>0</formula>
    </cfRule>
  </conditionalFormatting>
  <conditionalFormatting sqref="BE7">
    <cfRule type="cellIs" dxfId="2147" priority="26369" operator="equal">
      <formula>0</formula>
    </cfRule>
    <cfRule type="cellIs" dxfId="2146" priority="26370" operator="greaterThan">
      <formula>0</formula>
    </cfRule>
  </conditionalFormatting>
  <conditionalFormatting sqref="BE7">
    <cfRule type="cellIs" dxfId="2145" priority="26365" operator="equal">
      <formula>0</formula>
    </cfRule>
    <cfRule type="cellIs" dxfId="2144" priority="26366" operator="greaterThan">
      <formula>0</formula>
    </cfRule>
  </conditionalFormatting>
  <conditionalFormatting sqref="BE7">
    <cfRule type="cellIs" dxfId="2143" priority="26357" operator="equal">
      <formula>0</formula>
    </cfRule>
    <cfRule type="cellIs" dxfId="2142" priority="26358" operator="greaterThan">
      <formula>0</formula>
    </cfRule>
  </conditionalFormatting>
  <conditionalFormatting sqref="BE7">
    <cfRule type="cellIs" dxfId="2141" priority="26355" operator="equal">
      <formula>0</formula>
    </cfRule>
    <cfRule type="cellIs" dxfId="2140" priority="26356" operator="greaterThan">
      <formula>0</formula>
    </cfRule>
  </conditionalFormatting>
  <conditionalFormatting sqref="BE7">
    <cfRule type="cellIs" dxfId="2139" priority="26353" operator="equal">
      <formula>0</formula>
    </cfRule>
    <cfRule type="cellIs" dxfId="2138" priority="26354" operator="greaterThan">
      <formula>0</formula>
    </cfRule>
  </conditionalFormatting>
  <conditionalFormatting sqref="BE7">
    <cfRule type="cellIs" dxfId="2137" priority="26351" operator="equal">
      <formula>0</formula>
    </cfRule>
    <cfRule type="cellIs" dxfId="2136" priority="26352" operator="greaterThan">
      <formula>0</formula>
    </cfRule>
  </conditionalFormatting>
  <conditionalFormatting sqref="BE7">
    <cfRule type="cellIs" dxfId="2135" priority="26293" operator="equal">
      <formula>0</formula>
    </cfRule>
    <cfRule type="cellIs" dxfId="2134" priority="26294" operator="greaterThan">
      <formula>0</formula>
    </cfRule>
  </conditionalFormatting>
  <conditionalFormatting sqref="BE7">
    <cfRule type="cellIs" dxfId="2133" priority="26291" operator="equal">
      <formula>0</formula>
    </cfRule>
    <cfRule type="cellIs" dxfId="2132" priority="26292" operator="greaterThan">
      <formula>0</formula>
    </cfRule>
  </conditionalFormatting>
  <conditionalFormatting sqref="BE7">
    <cfRule type="cellIs" dxfId="2131" priority="26287" operator="equal">
      <formula>0</formula>
    </cfRule>
    <cfRule type="cellIs" dxfId="2130" priority="26288" operator="greaterThan">
      <formula>0</formula>
    </cfRule>
  </conditionalFormatting>
  <conditionalFormatting sqref="BE7">
    <cfRule type="cellIs" dxfId="2129" priority="26279" operator="equal">
      <formula>0</formula>
    </cfRule>
    <cfRule type="cellIs" dxfId="2128" priority="26280" operator="greaterThan">
      <formula>0</formula>
    </cfRule>
  </conditionalFormatting>
  <conditionalFormatting sqref="BE7">
    <cfRule type="cellIs" dxfId="2127" priority="26237" operator="equal">
      <formula>0</formula>
    </cfRule>
    <cfRule type="cellIs" dxfId="2126" priority="26238" operator="greaterThan">
      <formula>0</formula>
    </cfRule>
  </conditionalFormatting>
  <conditionalFormatting sqref="BE7">
    <cfRule type="cellIs" dxfId="2125" priority="26235" operator="equal">
      <formula>0</formula>
    </cfRule>
    <cfRule type="cellIs" dxfId="2124" priority="26236" operator="greaterThan">
      <formula>0</formula>
    </cfRule>
  </conditionalFormatting>
  <conditionalFormatting sqref="BE7">
    <cfRule type="cellIs" dxfId="2123" priority="26231" operator="equal">
      <formula>0</formula>
    </cfRule>
    <cfRule type="cellIs" dxfId="2122" priority="26232" operator="greaterThan">
      <formula>0</formula>
    </cfRule>
  </conditionalFormatting>
  <conditionalFormatting sqref="BE7">
    <cfRule type="cellIs" dxfId="2121" priority="26223" operator="equal">
      <formula>0</formula>
    </cfRule>
    <cfRule type="cellIs" dxfId="2120" priority="26224" operator="greaterThan">
      <formula>0</formula>
    </cfRule>
  </conditionalFormatting>
  <conditionalFormatting sqref="BE7">
    <cfRule type="cellIs" dxfId="2119" priority="26153" operator="equal">
      <formula>0</formula>
    </cfRule>
    <cfRule type="cellIs" dxfId="2118" priority="26154" operator="greaterThan">
      <formula>0</formula>
    </cfRule>
  </conditionalFormatting>
  <conditionalFormatting sqref="BE7">
    <cfRule type="cellIs" dxfId="2117" priority="26123" operator="equal">
      <formula>0</formula>
    </cfRule>
    <cfRule type="cellIs" dxfId="2116" priority="26124" operator="greaterThan">
      <formula>0</formula>
    </cfRule>
  </conditionalFormatting>
  <conditionalFormatting sqref="BE7">
    <cfRule type="cellIs" dxfId="2115" priority="26081" operator="equal">
      <formula>0</formula>
    </cfRule>
    <cfRule type="cellIs" dxfId="2114" priority="26082" operator="greaterThan">
      <formula>0</formula>
    </cfRule>
  </conditionalFormatting>
  <conditionalFormatting sqref="BE7">
    <cfRule type="cellIs" dxfId="2113" priority="26107" operator="equal">
      <formula>0</formula>
    </cfRule>
    <cfRule type="cellIs" dxfId="2112" priority="26108" operator="greaterThan">
      <formula>0</formula>
    </cfRule>
  </conditionalFormatting>
  <conditionalFormatting sqref="BE7">
    <cfRule type="cellIs" dxfId="2111" priority="26101" operator="equal">
      <formula>0</formula>
    </cfRule>
    <cfRule type="cellIs" dxfId="2110" priority="26102" operator="greaterThan">
      <formula>0</formula>
    </cfRule>
  </conditionalFormatting>
  <conditionalFormatting sqref="BE7">
    <cfRule type="cellIs" dxfId="2109" priority="26095" operator="equal">
      <formula>0</formula>
    </cfRule>
    <cfRule type="cellIs" dxfId="2108" priority="26096" operator="greaterThan">
      <formula>0</formula>
    </cfRule>
  </conditionalFormatting>
  <conditionalFormatting sqref="BE7">
    <cfRule type="cellIs" dxfId="2107" priority="26097" operator="equal">
      <formula>0</formula>
    </cfRule>
    <cfRule type="cellIs" dxfId="2106" priority="26098" operator="greaterThan">
      <formula>0</formula>
    </cfRule>
  </conditionalFormatting>
  <conditionalFormatting sqref="BE7">
    <cfRule type="cellIs" dxfId="2105" priority="26085" operator="equal">
      <formula>0</formula>
    </cfRule>
    <cfRule type="cellIs" dxfId="2104" priority="26086" operator="greaterThan">
      <formula>0</formula>
    </cfRule>
  </conditionalFormatting>
  <conditionalFormatting sqref="BE7">
    <cfRule type="cellIs" dxfId="2103" priority="26083" operator="equal">
      <formula>0</formula>
    </cfRule>
    <cfRule type="cellIs" dxfId="2102" priority="26084" operator="greaterThan">
      <formula>0</formula>
    </cfRule>
  </conditionalFormatting>
  <conditionalFormatting sqref="BE7">
    <cfRule type="cellIs" dxfId="2101" priority="26079" operator="equal">
      <formula>0</formula>
    </cfRule>
    <cfRule type="cellIs" dxfId="2100" priority="26080" operator="greaterThan">
      <formula>0</formula>
    </cfRule>
  </conditionalFormatting>
  <conditionalFormatting sqref="BE7">
    <cfRule type="cellIs" dxfId="2099" priority="26077" operator="equal">
      <formula>0</formula>
    </cfRule>
    <cfRule type="cellIs" dxfId="2098" priority="26078" operator="greaterThan">
      <formula>0</formula>
    </cfRule>
  </conditionalFormatting>
  <conditionalFormatting sqref="BE7">
    <cfRule type="cellIs" dxfId="2097" priority="26073" operator="equal">
      <formula>0</formula>
    </cfRule>
    <cfRule type="cellIs" dxfId="2096" priority="26074" operator="greaterThan">
      <formula>0</formula>
    </cfRule>
  </conditionalFormatting>
  <conditionalFormatting sqref="BE7">
    <cfRule type="cellIs" dxfId="2095" priority="26075" operator="equal">
      <formula>0</formula>
    </cfRule>
    <cfRule type="cellIs" dxfId="2094" priority="26076" operator="greaterThan">
      <formula>0</formula>
    </cfRule>
  </conditionalFormatting>
  <conditionalFormatting sqref="BE7">
    <cfRule type="cellIs" dxfId="2093" priority="26071" operator="equal">
      <formula>0</formula>
    </cfRule>
    <cfRule type="cellIs" dxfId="2092" priority="26072" operator="greaterThan">
      <formula>0</formula>
    </cfRule>
  </conditionalFormatting>
  <conditionalFormatting sqref="BE7">
    <cfRule type="cellIs" dxfId="2091" priority="26069" operator="equal">
      <formula>0</formula>
    </cfRule>
    <cfRule type="cellIs" dxfId="2090" priority="26070" operator="greaterThan">
      <formula>0</formula>
    </cfRule>
  </conditionalFormatting>
  <conditionalFormatting sqref="BE7">
    <cfRule type="cellIs" dxfId="2089" priority="26067" operator="equal">
      <formula>0</formula>
    </cfRule>
    <cfRule type="cellIs" dxfId="2088" priority="26068" operator="greaterThan">
      <formula>0</formula>
    </cfRule>
  </conditionalFormatting>
  <conditionalFormatting sqref="BE7">
    <cfRule type="cellIs" dxfId="2087" priority="26065" operator="equal">
      <formula>0</formula>
    </cfRule>
    <cfRule type="cellIs" dxfId="2086" priority="26066" operator="greaterThan">
      <formula>0</formula>
    </cfRule>
  </conditionalFormatting>
  <conditionalFormatting sqref="BE7">
    <cfRule type="cellIs" dxfId="2085" priority="26063" operator="equal">
      <formula>0</formula>
    </cfRule>
    <cfRule type="cellIs" dxfId="2084" priority="26064" operator="greaterThan">
      <formula>0</formula>
    </cfRule>
  </conditionalFormatting>
  <conditionalFormatting sqref="BE7">
    <cfRule type="cellIs" dxfId="2083" priority="26061" operator="equal">
      <formula>0</formula>
    </cfRule>
    <cfRule type="cellIs" dxfId="2082" priority="26062" operator="greaterThan">
      <formula>0</formula>
    </cfRule>
  </conditionalFormatting>
  <conditionalFormatting sqref="BE7">
    <cfRule type="cellIs" dxfId="2081" priority="26059" operator="equal">
      <formula>0</formula>
    </cfRule>
    <cfRule type="cellIs" dxfId="2080" priority="26060" operator="greaterThan">
      <formula>0</formula>
    </cfRule>
  </conditionalFormatting>
  <conditionalFormatting sqref="BE7">
    <cfRule type="cellIs" dxfId="2079" priority="26043" operator="equal">
      <formula>0</formula>
    </cfRule>
    <cfRule type="cellIs" dxfId="2078" priority="26044" operator="greaterThan">
      <formula>0</formula>
    </cfRule>
  </conditionalFormatting>
  <conditionalFormatting sqref="BE7">
    <cfRule type="cellIs" dxfId="2077" priority="26035" operator="equal">
      <formula>0</formula>
    </cfRule>
    <cfRule type="cellIs" dxfId="2076" priority="26036" operator="greaterThan">
      <formula>0</formula>
    </cfRule>
  </conditionalFormatting>
  <conditionalFormatting sqref="BE7">
    <cfRule type="cellIs" dxfId="2075" priority="26029" operator="equal">
      <formula>0</formula>
    </cfRule>
    <cfRule type="cellIs" dxfId="2074" priority="26030" operator="greaterThan">
      <formula>0</formula>
    </cfRule>
  </conditionalFormatting>
  <conditionalFormatting sqref="BE7">
    <cfRule type="cellIs" dxfId="2073" priority="26031" operator="equal">
      <formula>0</formula>
    </cfRule>
    <cfRule type="cellIs" dxfId="2072" priority="26032" operator="greaterThan">
      <formula>0</formula>
    </cfRule>
  </conditionalFormatting>
  <conditionalFormatting sqref="BE7">
    <cfRule type="cellIs" dxfId="2071" priority="26017" operator="equal">
      <formula>0</formula>
    </cfRule>
    <cfRule type="cellIs" dxfId="2070" priority="26018" operator="greaterThan">
      <formula>0</formula>
    </cfRule>
  </conditionalFormatting>
  <conditionalFormatting sqref="BE7">
    <cfRule type="cellIs" dxfId="2069" priority="26013" operator="equal">
      <formula>0</formula>
    </cfRule>
    <cfRule type="cellIs" dxfId="2068" priority="26014" operator="greaterThan">
      <formula>0</formula>
    </cfRule>
  </conditionalFormatting>
  <conditionalFormatting sqref="BE7">
    <cfRule type="cellIs" dxfId="2067" priority="26015" operator="equal">
      <formula>0</formula>
    </cfRule>
    <cfRule type="cellIs" dxfId="2066" priority="26016" operator="greaterThan">
      <formula>0</formula>
    </cfRule>
  </conditionalFormatting>
  <conditionalFormatting sqref="BE7">
    <cfRule type="cellIs" dxfId="2065" priority="26009" operator="equal">
      <formula>0</formula>
    </cfRule>
    <cfRule type="cellIs" dxfId="2064" priority="26010" operator="greaterThan">
      <formula>0</formula>
    </cfRule>
  </conditionalFormatting>
  <conditionalFormatting sqref="BE7">
    <cfRule type="cellIs" dxfId="2063" priority="26007" operator="equal">
      <formula>0</formula>
    </cfRule>
    <cfRule type="cellIs" dxfId="2062" priority="26008" operator="greaterThan">
      <formula>0</formula>
    </cfRule>
  </conditionalFormatting>
  <conditionalFormatting sqref="BE7">
    <cfRule type="cellIs" dxfId="2061" priority="26003" operator="equal">
      <formula>0</formula>
    </cfRule>
    <cfRule type="cellIs" dxfId="2060" priority="26004" operator="greaterThan">
      <formula>0</formula>
    </cfRule>
  </conditionalFormatting>
  <conditionalFormatting sqref="BE7">
    <cfRule type="cellIs" dxfId="2059" priority="25997" operator="equal">
      <formula>0</formula>
    </cfRule>
    <cfRule type="cellIs" dxfId="2058" priority="25998" operator="greaterThan">
      <formula>0</formula>
    </cfRule>
  </conditionalFormatting>
  <conditionalFormatting sqref="BE7">
    <cfRule type="cellIs" dxfId="2057" priority="25995" operator="equal">
      <formula>0</formula>
    </cfRule>
    <cfRule type="cellIs" dxfId="2056" priority="25996" operator="greaterThan">
      <formula>0</formula>
    </cfRule>
  </conditionalFormatting>
  <conditionalFormatting sqref="BE7">
    <cfRule type="cellIs" dxfId="2055" priority="25993" operator="equal">
      <formula>0</formula>
    </cfRule>
    <cfRule type="cellIs" dxfId="2054" priority="25994" operator="greaterThan">
      <formula>0</formula>
    </cfRule>
  </conditionalFormatting>
  <conditionalFormatting sqref="BE7">
    <cfRule type="cellIs" dxfId="2053" priority="25991" operator="equal">
      <formula>0</formula>
    </cfRule>
    <cfRule type="cellIs" dxfId="2052" priority="25992" operator="greaterThan">
      <formula>0</formula>
    </cfRule>
  </conditionalFormatting>
  <conditionalFormatting sqref="BE7">
    <cfRule type="cellIs" dxfId="2051" priority="25947" operator="equal">
      <formula>0</formula>
    </cfRule>
    <cfRule type="cellIs" dxfId="2050" priority="25948" operator="greaterThan">
      <formula>0</formula>
    </cfRule>
  </conditionalFormatting>
  <conditionalFormatting sqref="BE7">
    <cfRule type="cellIs" dxfId="2049" priority="25939" operator="equal">
      <formula>0</formula>
    </cfRule>
    <cfRule type="cellIs" dxfId="2048" priority="25940" operator="greaterThan">
      <formula>0</formula>
    </cfRule>
  </conditionalFormatting>
  <conditionalFormatting sqref="BE7">
    <cfRule type="cellIs" dxfId="2047" priority="25933" operator="equal">
      <formula>0</formula>
    </cfRule>
    <cfRule type="cellIs" dxfId="2046" priority="25934" operator="greaterThan">
      <formula>0</formula>
    </cfRule>
  </conditionalFormatting>
  <conditionalFormatting sqref="BE7">
    <cfRule type="cellIs" dxfId="2045" priority="25935" operator="equal">
      <formula>0</formula>
    </cfRule>
    <cfRule type="cellIs" dxfId="2044" priority="25936" operator="greaterThan">
      <formula>0</formula>
    </cfRule>
  </conditionalFormatting>
  <conditionalFormatting sqref="BE7">
    <cfRule type="cellIs" dxfId="2043" priority="25921" operator="equal">
      <formula>0</formula>
    </cfRule>
    <cfRule type="cellIs" dxfId="2042" priority="25922" operator="greaterThan">
      <formula>0</formula>
    </cfRule>
  </conditionalFormatting>
  <conditionalFormatting sqref="BE7">
    <cfRule type="cellIs" dxfId="2041" priority="25917" operator="equal">
      <formula>0</formula>
    </cfRule>
    <cfRule type="cellIs" dxfId="2040" priority="25918" operator="greaterThan">
      <formula>0</formula>
    </cfRule>
  </conditionalFormatting>
  <conditionalFormatting sqref="BE7">
    <cfRule type="cellIs" dxfId="2039" priority="25919" operator="equal">
      <formula>0</formula>
    </cfRule>
    <cfRule type="cellIs" dxfId="2038" priority="25920" operator="greaterThan">
      <formula>0</formula>
    </cfRule>
  </conditionalFormatting>
  <conditionalFormatting sqref="BE7">
    <cfRule type="cellIs" dxfId="2037" priority="25913" operator="equal">
      <formula>0</formula>
    </cfRule>
    <cfRule type="cellIs" dxfId="2036" priority="25914" operator="greaterThan">
      <formula>0</formula>
    </cfRule>
  </conditionalFormatting>
  <conditionalFormatting sqref="BE7">
    <cfRule type="cellIs" dxfId="2035" priority="25911" operator="equal">
      <formula>0</formula>
    </cfRule>
    <cfRule type="cellIs" dxfId="2034" priority="25912" operator="greaterThan">
      <formula>0</formula>
    </cfRule>
  </conditionalFormatting>
  <conditionalFormatting sqref="BE7">
    <cfRule type="cellIs" dxfId="2033" priority="25907" operator="equal">
      <formula>0</formula>
    </cfRule>
    <cfRule type="cellIs" dxfId="2032" priority="25908" operator="greaterThan">
      <formula>0</formula>
    </cfRule>
  </conditionalFormatting>
  <conditionalFormatting sqref="BE7">
    <cfRule type="cellIs" dxfId="2031" priority="25901" operator="equal">
      <formula>0</formula>
    </cfRule>
    <cfRule type="cellIs" dxfId="2030" priority="25902" operator="greaterThan">
      <formula>0</formula>
    </cfRule>
  </conditionalFormatting>
  <conditionalFormatting sqref="BE7">
    <cfRule type="cellIs" dxfId="2029" priority="25899" operator="equal">
      <formula>0</formula>
    </cfRule>
    <cfRule type="cellIs" dxfId="2028" priority="25900" operator="greaterThan">
      <formula>0</formula>
    </cfRule>
  </conditionalFormatting>
  <conditionalFormatting sqref="BE7">
    <cfRule type="cellIs" dxfId="2027" priority="25897" operator="equal">
      <formula>0</formula>
    </cfRule>
    <cfRule type="cellIs" dxfId="2026" priority="25898" operator="greaterThan">
      <formula>0</formula>
    </cfRule>
  </conditionalFormatting>
  <conditionalFormatting sqref="BE7">
    <cfRule type="cellIs" dxfId="2025" priority="25895" operator="equal">
      <formula>0</formula>
    </cfRule>
    <cfRule type="cellIs" dxfId="2024" priority="25896" operator="greaterThan">
      <formula>0</formula>
    </cfRule>
  </conditionalFormatting>
  <conditionalFormatting sqref="BE7">
    <cfRule type="cellIs" dxfId="2023" priority="25859" operator="equal">
      <formula>0</formula>
    </cfRule>
    <cfRule type="cellIs" dxfId="2022" priority="25860" operator="greaterThan">
      <formula>0</formula>
    </cfRule>
  </conditionalFormatting>
  <conditionalFormatting sqref="BE7">
    <cfRule type="cellIs" dxfId="2021" priority="25853" operator="equal">
      <formula>0</formula>
    </cfRule>
    <cfRule type="cellIs" dxfId="2020" priority="25854" operator="greaterThan">
      <formula>0</formula>
    </cfRule>
  </conditionalFormatting>
  <conditionalFormatting sqref="BE7">
    <cfRule type="cellIs" dxfId="2019" priority="25855" operator="equal">
      <formula>0</formula>
    </cfRule>
    <cfRule type="cellIs" dxfId="2018" priority="25856" operator="greaterThan">
      <formula>0</formula>
    </cfRule>
  </conditionalFormatting>
  <conditionalFormatting sqref="BE7">
    <cfRule type="cellIs" dxfId="2017" priority="25847" operator="equal">
      <formula>0</formula>
    </cfRule>
    <cfRule type="cellIs" dxfId="2016" priority="25848" operator="greaterThan">
      <formula>0</formula>
    </cfRule>
  </conditionalFormatting>
  <conditionalFormatting sqref="BE7">
    <cfRule type="cellIs" dxfId="2015" priority="25845" operator="equal">
      <formula>0</formula>
    </cfRule>
    <cfRule type="cellIs" dxfId="2014" priority="25846" operator="greaterThan">
      <formula>0</formula>
    </cfRule>
  </conditionalFormatting>
  <conditionalFormatting sqref="BE7">
    <cfRule type="cellIs" dxfId="2013" priority="25841" operator="equal">
      <formula>0</formula>
    </cfRule>
    <cfRule type="cellIs" dxfId="2012" priority="25842" operator="greaterThan">
      <formula>0</formula>
    </cfRule>
  </conditionalFormatting>
  <conditionalFormatting sqref="BE7">
    <cfRule type="cellIs" dxfId="2011" priority="25833" operator="equal">
      <formula>0</formula>
    </cfRule>
    <cfRule type="cellIs" dxfId="2010" priority="25834" operator="greaterThan">
      <formula>0</formula>
    </cfRule>
  </conditionalFormatting>
  <conditionalFormatting sqref="BE7">
    <cfRule type="cellIs" dxfId="2009" priority="25831" operator="equal">
      <formula>0</formula>
    </cfRule>
    <cfRule type="cellIs" dxfId="2008" priority="25832" operator="greaterThan">
      <formula>0</formula>
    </cfRule>
  </conditionalFormatting>
  <conditionalFormatting sqref="BE7">
    <cfRule type="cellIs" dxfId="2007" priority="25829" operator="equal">
      <formula>0</formula>
    </cfRule>
    <cfRule type="cellIs" dxfId="2006" priority="25830" operator="greaterThan">
      <formula>0</formula>
    </cfRule>
  </conditionalFormatting>
  <conditionalFormatting sqref="BE7">
    <cfRule type="cellIs" dxfId="2005" priority="25827" operator="equal">
      <formula>0</formula>
    </cfRule>
    <cfRule type="cellIs" dxfId="2004" priority="25828" operator="greaterThan">
      <formula>0</formula>
    </cfRule>
  </conditionalFormatting>
  <conditionalFormatting sqref="BE7">
    <cfRule type="cellIs" dxfId="2003" priority="25755" operator="equal">
      <formula>0</formula>
    </cfRule>
    <cfRule type="cellIs" dxfId="2002" priority="25756" operator="greaterThan">
      <formula>0</formula>
    </cfRule>
  </conditionalFormatting>
  <conditionalFormatting sqref="BE7">
    <cfRule type="cellIs" dxfId="2001" priority="25747" operator="equal">
      <formula>0</formula>
    </cfRule>
    <cfRule type="cellIs" dxfId="2000" priority="25748" operator="greaterThan">
      <formula>0</formula>
    </cfRule>
  </conditionalFormatting>
  <conditionalFormatting sqref="BE7">
    <cfRule type="cellIs" dxfId="1999" priority="25741" operator="equal">
      <formula>0</formula>
    </cfRule>
    <cfRule type="cellIs" dxfId="1998" priority="25742" operator="greaterThan">
      <formula>0</formula>
    </cfRule>
  </conditionalFormatting>
  <conditionalFormatting sqref="BE7">
    <cfRule type="cellIs" dxfId="1997" priority="25743" operator="equal">
      <formula>0</formula>
    </cfRule>
    <cfRule type="cellIs" dxfId="1996" priority="25744" operator="greaterThan">
      <formula>0</formula>
    </cfRule>
  </conditionalFormatting>
  <conditionalFormatting sqref="BE7">
    <cfRule type="cellIs" dxfId="1995" priority="25729" operator="equal">
      <formula>0</formula>
    </cfRule>
    <cfRule type="cellIs" dxfId="1994" priority="25730" operator="greaterThan">
      <formula>0</formula>
    </cfRule>
  </conditionalFormatting>
  <conditionalFormatting sqref="BE7">
    <cfRule type="cellIs" dxfId="1993" priority="25725" operator="equal">
      <formula>0</formula>
    </cfRule>
    <cfRule type="cellIs" dxfId="1992" priority="25726" operator="greaterThan">
      <formula>0</formula>
    </cfRule>
  </conditionalFormatting>
  <conditionalFormatting sqref="BE7">
    <cfRule type="cellIs" dxfId="1991" priority="25727" operator="equal">
      <formula>0</formula>
    </cfRule>
    <cfRule type="cellIs" dxfId="1990" priority="25728" operator="greaterThan">
      <formula>0</formula>
    </cfRule>
  </conditionalFormatting>
  <conditionalFormatting sqref="BE7">
    <cfRule type="cellIs" dxfId="1989" priority="25721" operator="equal">
      <formula>0</formula>
    </cfRule>
    <cfRule type="cellIs" dxfId="1988" priority="25722" operator="greaterThan">
      <formula>0</formula>
    </cfRule>
  </conditionalFormatting>
  <conditionalFormatting sqref="BE7">
    <cfRule type="cellIs" dxfId="1987" priority="25719" operator="equal">
      <formula>0</formula>
    </cfRule>
    <cfRule type="cellIs" dxfId="1986" priority="25720" operator="greaterThan">
      <formula>0</formula>
    </cfRule>
  </conditionalFormatting>
  <conditionalFormatting sqref="BE7">
    <cfRule type="cellIs" dxfId="1985" priority="25715" operator="equal">
      <formula>0</formula>
    </cfRule>
    <cfRule type="cellIs" dxfId="1984" priority="25716" operator="greaterThan">
      <formula>0</formula>
    </cfRule>
  </conditionalFormatting>
  <conditionalFormatting sqref="BE7">
    <cfRule type="cellIs" dxfId="1983" priority="25709" operator="equal">
      <formula>0</formula>
    </cfRule>
    <cfRule type="cellIs" dxfId="1982" priority="25710" operator="greaterThan">
      <formula>0</formula>
    </cfRule>
  </conditionalFormatting>
  <conditionalFormatting sqref="BE7">
    <cfRule type="cellIs" dxfId="1981" priority="25707" operator="equal">
      <formula>0</formula>
    </cfRule>
    <cfRule type="cellIs" dxfId="1980" priority="25708" operator="greaterThan">
      <formula>0</formula>
    </cfRule>
  </conditionalFormatting>
  <conditionalFormatting sqref="BE7">
    <cfRule type="cellIs" dxfId="1979" priority="25705" operator="equal">
      <formula>0</formula>
    </cfRule>
    <cfRule type="cellIs" dxfId="1978" priority="25706" operator="greaterThan">
      <formula>0</formula>
    </cfRule>
  </conditionalFormatting>
  <conditionalFormatting sqref="BE7">
    <cfRule type="cellIs" dxfId="1977" priority="25703" operator="equal">
      <formula>0</formula>
    </cfRule>
    <cfRule type="cellIs" dxfId="1976" priority="25704" operator="greaterThan">
      <formula>0</formula>
    </cfRule>
  </conditionalFormatting>
  <conditionalFormatting sqref="BE7">
    <cfRule type="cellIs" dxfId="1975" priority="25667" operator="equal">
      <formula>0</formula>
    </cfRule>
    <cfRule type="cellIs" dxfId="1974" priority="25668" operator="greaterThan">
      <formula>0</formula>
    </cfRule>
  </conditionalFormatting>
  <conditionalFormatting sqref="BE7">
    <cfRule type="cellIs" dxfId="1973" priority="25661" operator="equal">
      <formula>0</formula>
    </cfRule>
    <cfRule type="cellIs" dxfId="1972" priority="25662" operator="greaterThan">
      <formula>0</formula>
    </cfRule>
  </conditionalFormatting>
  <conditionalFormatting sqref="BE7">
    <cfRule type="cellIs" dxfId="1971" priority="25663" operator="equal">
      <formula>0</formula>
    </cfRule>
    <cfRule type="cellIs" dxfId="1970" priority="25664" operator="greaterThan">
      <formula>0</formula>
    </cfRule>
  </conditionalFormatting>
  <conditionalFormatting sqref="BE7">
    <cfRule type="cellIs" dxfId="1969" priority="25655" operator="equal">
      <formula>0</formula>
    </cfRule>
    <cfRule type="cellIs" dxfId="1968" priority="25656" operator="greaterThan">
      <formula>0</formula>
    </cfRule>
  </conditionalFormatting>
  <conditionalFormatting sqref="BE7">
    <cfRule type="cellIs" dxfId="1967" priority="25653" operator="equal">
      <formula>0</formula>
    </cfRule>
    <cfRule type="cellIs" dxfId="1966" priority="25654" operator="greaterThan">
      <formula>0</formula>
    </cfRule>
  </conditionalFormatting>
  <conditionalFormatting sqref="BE7">
    <cfRule type="cellIs" dxfId="1965" priority="25649" operator="equal">
      <formula>0</formula>
    </cfRule>
    <cfRule type="cellIs" dxfId="1964" priority="25650" operator="greaterThan">
      <formula>0</formula>
    </cfRule>
  </conditionalFormatting>
  <conditionalFormatting sqref="BE7">
    <cfRule type="cellIs" dxfId="1963" priority="25641" operator="equal">
      <formula>0</formula>
    </cfRule>
    <cfRule type="cellIs" dxfId="1962" priority="25642" operator="greaterThan">
      <formula>0</formula>
    </cfRule>
  </conditionalFormatting>
  <conditionalFormatting sqref="BE7">
    <cfRule type="cellIs" dxfId="1961" priority="25639" operator="equal">
      <formula>0</formula>
    </cfRule>
    <cfRule type="cellIs" dxfId="1960" priority="25640" operator="greaterThan">
      <formula>0</formula>
    </cfRule>
  </conditionalFormatting>
  <conditionalFormatting sqref="BE7">
    <cfRule type="cellIs" dxfId="1959" priority="25637" operator="equal">
      <formula>0</formula>
    </cfRule>
    <cfRule type="cellIs" dxfId="1958" priority="25638" operator="greaterThan">
      <formula>0</formula>
    </cfRule>
  </conditionalFormatting>
  <conditionalFormatting sqref="BE7">
    <cfRule type="cellIs" dxfId="1957" priority="25635" operator="equal">
      <formula>0</formula>
    </cfRule>
    <cfRule type="cellIs" dxfId="1956" priority="25636" operator="greaterThan">
      <formula>0</formula>
    </cfRule>
  </conditionalFormatting>
  <conditionalFormatting sqref="BE7">
    <cfRule type="cellIs" dxfId="1955" priority="25571" operator="equal">
      <formula>0</formula>
    </cfRule>
    <cfRule type="cellIs" dxfId="1954" priority="25572" operator="greaterThan">
      <formula>0</formula>
    </cfRule>
  </conditionalFormatting>
  <conditionalFormatting sqref="BE7">
    <cfRule type="cellIs" dxfId="1953" priority="25565" operator="equal">
      <formula>0</formula>
    </cfRule>
    <cfRule type="cellIs" dxfId="1952" priority="25566" operator="greaterThan">
      <formula>0</formula>
    </cfRule>
  </conditionalFormatting>
  <conditionalFormatting sqref="BE7">
    <cfRule type="cellIs" dxfId="1951" priority="25567" operator="equal">
      <formula>0</formula>
    </cfRule>
    <cfRule type="cellIs" dxfId="1950" priority="25568" operator="greaterThan">
      <formula>0</formula>
    </cfRule>
  </conditionalFormatting>
  <conditionalFormatting sqref="BE7">
    <cfRule type="cellIs" dxfId="1949" priority="25559" operator="equal">
      <formula>0</formula>
    </cfRule>
    <cfRule type="cellIs" dxfId="1948" priority="25560" operator="greaterThan">
      <formula>0</formula>
    </cfRule>
  </conditionalFormatting>
  <conditionalFormatting sqref="BE7">
    <cfRule type="cellIs" dxfId="1947" priority="25557" operator="equal">
      <formula>0</formula>
    </cfRule>
    <cfRule type="cellIs" dxfId="1946" priority="25558" operator="greaterThan">
      <formula>0</formula>
    </cfRule>
  </conditionalFormatting>
  <conditionalFormatting sqref="BE7">
    <cfRule type="cellIs" dxfId="1945" priority="25553" operator="equal">
      <formula>0</formula>
    </cfRule>
    <cfRule type="cellIs" dxfId="1944" priority="25554" operator="greaterThan">
      <formula>0</formula>
    </cfRule>
  </conditionalFormatting>
  <conditionalFormatting sqref="BE7">
    <cfRule type="cellIs" dxfId="1943" priority="25545" operator="equal">
      <formula>0</formula>
    </cfRule>
    <cfRule type="cellIs" dxfId="1942" priority="25546" operator="greaterThan">
      <formula>0</formula>
    </cfRule>
  </conditionalFormatting>
  <conditionalFormatting sqref="BE7">
    <cfRule type="cellIs" dxfId="1941" priority="25543" operator="equal">
      <formula>0</formula>
    </cfRule>
    <cfRule type="cellIs" dxfId="1940" priority="25544" operator="greaterThan">
      <formula>0</formula>
    </cfRule>
  </conditionalFormatting>
  <conditionalFormatting sqref="BE7">
    <cfRule type="cellIs" dxfId="1939" priority="25541" operator="equal">
      <formula>0</formula>
    </cfRule>
    <cfRule type="cellIs" dxfId="1938" priority="25542" operator="greaterThan">
      <formula>0</formula>
    </cfRule>
  </conditionalFormatting>
  <conditionalFormatting sqref="BE7">
    <cfRule type="cellIs" dxfId="1937" priority="25539" operator="equal">
      <formula>0</formula>
    </cfRule>
    <cfRule type="cellIs" dxfId="1936" priority="25540" operator="greaterThan">
      <formula>0</formula>
    </cfRule>
  </conditionalFormatting>
  <conditionalFormatting sqref="BE7">
    <cfRule type="cellIs" dxfId="1935" priority="25481" operator="equal">
      <formula>0</formula>
    </cfRule>
    <cfRule type="cellIs" dxfId="1934" priority="25482" operator="greaterThan">
      <formula>0</formula>
    </cfRule>
  </conditionalFormatting>
  <conditionalFormatting sqref="BE7">
    <cfRule type="cellIs" dxfId="1933" priority="25479" operator="equal">
      <formula>0</formula>
    </cfRule>
    <cfRule type="cellIs" dxfId="1932" priority="25480" operator="greaterThan">
      <formula>0</formula>
    </cfRule>
  </conditionalFormatting>
  <conditionalFormatting sqref="BE7">
    <cfRule type="cellIs" dxfId="1931" priority="25475" operator="equal">
      <formula>0</formula>
    </cfRule>
    <cfRule type="cellIs" dxfId="1930" priority="25476" operator="greaterThan">
      <formula>0</formula>
    </cfRule>
  </conditionalFormatting>
  <conditionalFormatting sqref="BE7">
    <cfRule type="cellIs" dxfId="1929" priority="25467" operator="equal">
      <formula>0</formula>
    </cfRule>
    <cfRule type="cellIs" dxfId="1928" priority="25468" operator="greaterThan">
      <formula>0</formula>
    </cfRule>
  </conditionalFormatting>
  <conditionalFormatting sqref="BE7">
    <cfRule type="cellIs" dxfId="1927" priority="25419" operator="equal">
      <formula>0</formula>
    </cfRule>
    <cfRule type="cellIs" dxfId="1926" priority="25420" operator="greaterThan">
      <formula>0</formula>
    </cfRule>
  </conditionalFormatting>
  <conditionalFormatting sqref="BE7">
    <cfRule type="cellIs" dxfId="1925" priority="25413" operator="equal">
      <formula>0</formula>
    </cfRule>
    <cfRule type="cellIs" dxfId="1924" priority="25414" operator="greaterThan">
      <formula>0</formula>
    </cfRule>
  </conditionalFormatting>
  <conditionalFormatting sqref="BE7">
    <cfRule type="cellIs" dxfId="1923" priority="25415" operator="equal">
      <formula>0</formula>
    </cfRule>
    <cfRule type="cellIs" dxfId="1922" priority="25416" operator="greaterThan">
      <formula>0</formula>
    </cfRule>
  </conditionalFormatting>
  <conditionalFormatting sqref="BE7">
    <cfRule type="cellIs" dxfId="1921" priority="25407" operator="equal">
      <formula>0</formula>
    </cfRule>
    <cfRule type="cellIs" dxfId="1920" priority="25408" operator="greaterThan">
      <formula>0</formula>
    </cfRule>
  </conditionalFormatting>
  <conditionalFormatting sqref="BE7">
    <cfRule type="cellIs" dxfId="1919" priority="25405" operator="equal">
      <formula>0</formula>
    </cfRule>
    <cfRule type="cellIs" dxfId="1918" priority="25406" operator="greaterThan">
      <formula>0</formula>
    </cfRule>
  </conditionalFormatting>
  <conditionalFormatting sqref="BE7">
    <cfRule type="cellIs" dxfId="1917" priority="25401" operator="equal">
      <formula>0</formula>
    </cfRule>
    <cfRule type="cellIs" dxfId="1916" priority="25402" operator="greaterThan">
      <formula>0</formula>
    </cfRule>
  </conditionalFormatting>
  <conditionalFormatting sqref="BE7">
    <cfRule type="cellIs" dxfId="1915" priority="25393" operator="equal">
      <formula>0</formula>
    </cfRule>
    <cfRule type="cellIs" dxfId="1914" priority="25394" operator="greaterThan">
      <formula>0</formula>
    </cfRule>
  </conditionalFormatting>
  <conditionalFormatting sqref="BE7">
    <cfRule type="cellIs" dxfId="1913" priority="25391" operator="equal">
      <formula>0</formula>
    </cfRule>
    <cfRule type="cellIs" dxfId="1912" priority="25392" operator="greaterThan">
      <formula>0</formula>
    </cfRule>
  </conditionalFormatting>
  <conditionalFormatting sqref="BE7">
    <cfRule type="cellIs" dxfId="1911" priority="25389" operator="equal">
      <formula>0</formula>
    </cfRule>
    <cfRule type="cellIs" dxfId="1910" priority="25390" operator="greaterThan">
      <formula>0</formula>
    </cfRule>
  </conditionalFormatting>
  <conditionalFormatting sqref="BE7">
    <cfRule type="cellIs" dxfId="1909" priority="25387" operator="equal">
      <formula>0</formula>
    </cfRule>
    <cfRule type="cellIs" dxfId="1908" priority="25388" operator="greaterThan">
      <formula>0</formula>
    </cfRule>
  </conditionalFormatting>
  <conditionalFormatting sqref="BE7">
    <cfRule type="cellIs" dxfId="1907" priority="25329" operator="equal">
      <formula>0</formula>
    </cfRule>
    <cfRule type="cellIs" dxfId="1906" priority="25330" operator="greaterThan">
      <formula>0</formula>
    </cfRule>
  </conditionalFormatting>
  <conditionalFormatting sqref="BE7">
    <cfRule type="cellIs" dxfId="1905" priority="25327" operator="equal">
      <formula>0</formula>
    </cfRule>
    <cfRule type="cellIs" dxfId="1904" priority="25328" operator="greaterThan">
      <formula>0</formula>
    </cfRule>
  </conditionalFormatting>
  <conditionalFormatting sqref="BE7">
    <cfRule type="cellIs" dxfId="1903" priority="25323" operator="equal">
      <formula>0</formula>
    </cfRule>
    <cfRule type="cellIs" dxfId="1902" priority="25324" operator="greaterThan">
      <formula>0</formula>
    </cfRule>
  </conditionalFormatting>
  <conditionalFormatting sqref="BE7">
    <cfRule type="cellIs" dxfId="1901" priority="25315" operator="equal">
      <formula>0</formula>
    </cfRule>
    <cfRule type="cellIs" dxfId="1900" priority="25316" operator="greaterThan">
      <formula>0</formula>
    </cfRule>
  </conditionalFormatting>
  <conditionalFormatting sqref="BE7">
    <cfRule type="cellIs" dxfId="1899" priority="25273" operator="equal">
      <formula>0</formula>
    </cfRule>
    <cfRule type="cellIs" dxfId="1898" priority="25274" operator="greaterThan">
      <formula>0</formula>
    </cfRule>
  </conditionalFormatting>
  <conditionalFormatting sqref="BE7">
    <cfRule type="cellIs" dxfId="1897" priority="25271" operator="equal">
      <formula>0</formula>
    </cfRule>
    <cfRule type="cellIs" dxfId="1896" priority="25272" operator="greaterThan">
      <formula>0</formula>
    </cfRule>
  </conditionalFormatting>
  <conditionalFormatting sqref="BE7">
    <cfRule type="cellIs" dxfId="1895" priority="25267" operator="equal">
      <formula>0</formula>
    </cfRule>
    <cfRule type="cellIs" dxfId="1894" priority="25268" operator="greaterThan">
      <formula>0</formula>
    </cfRule>
  </conditionalFormatting>
  <conditionalFormatting sqref="BE7">
    <cfRule type="cellIs" dxfId="1893" priority="25259" operator="equal">
      <formula>0</formula>
    </cfRule>
    <cfRule type="cellIs" dxfId="1892" priority="25260" operator="greaterThan">
      <formula>0</formula>
    </cfRule>
  </conditionalFormatting>
  <conditionalFormatting sqref="BE7">
    <cfRule type="cellIs" dxfId="1891" priority="25189" operator="equal">
      <formula>0</formula>
    </cfRule>
    <cfRule type="cellIs" dxfId="1890" priority="25190" operator="greaterThan">
      <formula>0</formula>
    </cfRule>
  </conditionalFormatting>
  <conditionalFormatting sqref="BE7">
    <cfRule type="cellIs" dxfId="1889" priority="25187" operator="equal">
      <formula>0</formula>
    </cfRule>
    <cfRule type="cellIs" dxfId="1888" priority="25188" operator="greaterThan">
      <formula>0</formula>
    </cfRule>
  </conditionalFormatting>
  <conditionalFormatting sqref="BE7">
    <cfRule type="cellIs" dxfId="1887" priority="25183" operator="equal">
      <formula>0</formula>
    </cfRule>
    <cfRule type="cellIs" dxfId="1886" priority="25184" operator="greaterThan">
      <formula>0</formula>
    </cfRule>
  </conditionalFormatting>
  <conditionalFormatting sqref="BE7">
    <cfRule type="cellIs" dxfId="1885" priority="25175" operator="equal">
      <formula>0</formula>
    </cfRule>
    <cfRule type="cellIs" dxfId="1884" priority="25176" operator="greaterThan">
      <formula>0</formula>
    </cfRule>
  </conditionalFormatting>
  <conditionalFormatting sqref="BE7">
    <cfRule type="cellIs" dxfId="1883" priority="24987" operator="equal">
      <formula>0</formula>
    </cfRule>
    <cfRule type="cellIs" dxfId="1882" priority="24988" operator="greaterThan">
      <formula>0</formula>
    </cfRule>
  </conditionalFormatting>
  <conditionalFormatting sqref="BE7">
    <cfRule type="cellIs" dxfId="1881" priority="24833" operator="equal">
      <formula>0</formula>
    </cfRule>
    <cfRule type="cellIs" dxfId="1880" priority="24834" operator="greaterThan">
      <formula>0</formula>
    </cfRule>
  </conditionalFormatting>
  <conditionalFormatting sqref="BE7">
    <cfRule type="cellIs" dxfId="1879" priority="24955" operator="equal">
      <formula>0</formula>
    </cfRule>
    <cfRule type="cellIs" dxfId="1878" priority="24956" operator="greaterThan">
      <formula>0</formula>
    </cfRule>
  </conditionalFormatting>
  <conditionalFormatting sqref="BE7">
    <cfRule type="cellIs" dxfId="1877" priority="24953" operator="equal">
      <formula>0</formula>
    </cfRule>
    <cfRule type="cellIs" dxfId="1876" priority="24954" operator="greaterThan">
      <formula>0</formula>
    </cfRule>
  </conditionalFormatting>
  <conditionalFormatting sqref="BE7">
    <cfRule type="cellIs" dxfId="1875" priority="24997" operator="equal">
      <formula>0</formula>
    </cfRule>
    <cfRule type="cellIs" dxfId="1874" priority="24998" operator="greaterThan">
      <formula>0</formula>
    </cfRule>
  </conditionalFormatting>
  <conditionalFormatting sqref="BE7">
    <cfRule type="cellIs" dxfId="1873" priority="24979" operator="equal">
      <formula>0</formula>
    </cfRule>
    <cfRule type="cellIs" dxfId="1872" priority="24980" operator="greaterThan">
      <formula>0</formula>
    </cfRule>
  </conditionalFormatting>
  <conditionalFormatting sqref="BE7">
    <cfRule type="cellIs" dxfId="1871" priority="24973" operator="equal">
      <formula>0</formula>
    </cfRule>
    <cfRule type="cellIs" dxfId="1870" priority="24974" operator="greaterThan">
      <formula>0</formula>
    </cfRule>
  </conditionalFormatting>
  <conditionalFormatting sqref="BE7">
    <cfRule type="cellIs" dxfId="1869" priority="24967" operator="equal">
      <formula>0</formula>
    </cfRule>
    <cfRule type="cellIs" dxfId="1868" priority="24968" operator="greaterThan">
      <formula>0</formula>
    </cfRule>
  </conditionalFormatting>
  <conditionalFormatting sqref="BE7">
    <cfRule type="cellIs" dxfId="1867" priority="24969" operator="equal">
      <formula>0</formula>
    </cfRule>
    <cfRule type="cellIs" dxfId="1866" priority="24970" operator="greaterThan">
      <formula>0</formula>
    </cfRule>
  </conditionalFormatting>
  <conditionalFormatting sqref="BE7">
    <cfRule type="cellIs" dxfId="1865" priority="24957" operator="equal">
      <formula>0</formula>
    </cfRule>
    <cfRule type="cellIs" dxfId="1864" priority="24958" operator="greaterThan">
      <formula>0</formula>
    </cfRule>
  </conditionalFormatting>
  <conditionalFormatting sqref="BE7">
    <cfRule type="cellIs" dxfId="1863" priority="24951" operator="equal">
      <formula>0</formula>
    </cfRule>
    <cfRule type="cellIs" dxfId="1862" priority="24952" operator="greaterThan">
      <formula>0</formula>
    </cfRule>
  </conditionalFormatting>
  <conditionalFormatting sqref="BE7">
    <cfRule type="cellIs" dxfId="1861" priority="24949" operator="equal">
      <formula>0</formula>
    </cfRule>
    <cfRule type="cellIs" dxfId="1860" priority="24950" operator="greaterThan">
      <formula>0</formula>
    </cfRule>
  </conditionalFormatting>
  <conditionalFormatting sqref="BE7">
    <cfRule type="cellIs" dxfId="1859" priority="24945" operator="equal">
      <formula>0</formula>
    </cfRule>
    <cfRule type="cellIs" dxfId="1858" priority="24946" operator="greaterThan">
      <formula>0</formula>
    </cfRule>
  </conditionalFormatting>
  <conditionalFormatting sqref="BE7">
    <cfRule type="cellIs" dxfId="1857" priority="24947" operator="equal">
      <formula>0</formula>
    </cfRule>
    <cfRule type="cellIs" dxfId="1856" priority="24948" operator="greaterThan">
      <formula>0</formula>
    </cfRule>
  </conditionalFormatting>
  <conditionalFormatting sqref="BE7">
    <cfRule type="cellIs" dxfId="1855" priority="24943" operator="equal">
      <formula>0</formula>
    </cfRule>
    <cfRule type="cellIs" dxfId="1854" priority="24944" operator="greaterThan">
      <formula>0</formula>
    </cfRule>
  </conditionalFormatting>
  <conditionalFormatting sqref="BE7">
    <cfRule type="cellIs" dxfId="1853" priority="24941" operator="equal">
      <formula>0</formula>
    </cfRule>
    <cfRule type="cellIs" dxfId="1852" priority="24942" operator="greaterThan">
      <formula>0</formula>
    </cfRule>
  </conditionalFormatting>
  <conditionalFormatting sqref="BE7">
    <cfRule type="cellIs" dxfId="1851" priority="24939" operator="equal">
      <formula>0</formula>
    </cfRule>
    <cfRule type="cellIs" dxfId="1850" priority="24940" operator="greaterThan">
      <formula>0</formula>
    </cfRule>
  </conditionalFormatting>
  <conditionalFormatting sqref="BE7">
    <cfRule type="cellIs" dxfId="1849" priority="24937" operator="equal">
      <formula>0</formula>
    </cfRule>
    <cfRule type="cellIs" dxfId="1848" priority="24938" operator="greaterThan">
      <formula>0</formula>
    </cfRule>
  </conditionalFormatting>
  <conditionalFormatting sqref="BE7">
    <cfRule type="cellIs" dxfId="1847" priority="24935" operator="equal">
      <formula>0</formula>
    </cfRule>
    <cfRule type="cellIs" dxfId="1846" priority="24936" operator="greaterThan">
      <formula>0</formula>
    </cfRule>
  </conditionalFormatting>
  <conditionalFormatting sqref="BE7">
    <cfRule type="cellIs" dxfId="1845" priority="24933" operator="equal">
      <formula>0</formula>
    </cfRule>
    <cfRule type="cellIs" dxfId="1844" priority="24934" operator="greaterThan">
      <formula>0</formula>
    </cfRule>
  </conditionalFormatting>
  <conditionalFormatting sqref="BE7">
    <cfRule type="cellIs" dxfId="1843" priority="24931" operator="equal">
      <formula>0</formula>
    </cfRule>
    <cfRule type="cellIs" dxfId="1842" priority="24932" operator="greaterThan">
      <formula>0</formula>
    </cfRule>
  </conditionalFormatting>
  <conditionalFormatting sqref="BE7">
    <cfRule type="cellIs" dxfId="1841" priority="24921" operator="equal">
      <formula>0</formula>
    </cfRule>
    <cfRule type="cellIs" dxfId="1840" priority="24922" operator="greaterThan">
      <formula>0</formula>
    </cfRule>
  </conditionalFormatting>
  <conditionalFormatting sqref="BE7">
    <cfRule type="cellIs" dxfId="1839" priority="24915" operator="equal">
      <formula>0</formula>
    </cfRule>
    <cfRule type="cellIs" dxfId="1838" priority="24916" operator="greaterThan">
      <formula>0</formula>
    </cfRule>
  </conditionalFormatting>
  <conditionalFormatting sqref="BE7">
    <cfRule type="cellIs" dxfId="1837" priority="24909" operator="equal">
      <formula>0</formula>
    </cfRule>
    <cfRule type="cellIs" dxfId="1836" priority="24910" operator="greaterThan">
      <formula>0</formula>
    </cfRule>
  </conditionalFormatting>
  <conditionalFormatting sqref="BE7">
    <cfRule type="cellIs" dxfId="1835" priority="24911" operator="equal">
      <formula>0</formula>
    </cfRule>
    <cfRule type="cellIs" dxfId="1834" priority="24912" operator="greaterThan">
      <formula>0</formula>
    </cfRule>
  </conditionalFormatting>
  <conditionalFormatting sqref="BE7">
    <cfRule type="cellIs" dxfId="1833" priority="24897" operator="equal">
      <formula>0</formula>
    </cfRule>
    <cfRule type="cellIs" dxfId="1832" priority="24898" operator="greaterThan">
      <formula>0</formula>
    </cfRule>
  </conditionalFormatting>
  <conditionalFormatting sqref="BE7">
    <cfRule type="cellIs" dxfId="1831" priority="24893" operator="equal">
      <formula>0</formula>
    </cfRule>
    <cfRule type="cellIs" dxfId="1830" priority="24894" operator="greaterThan">
      <formula>0</formula>
    </cfRule>
  </conditionalFormatting>
  <conditionalFormatting sqref="BE7">
    <cfRule type="cellIs" dxfId="1829" priority="24895" operator="equal">
      <formula>0</formula>
    </cfRule>
    <cfRule type="cellIs" dxfId="1828" priority="24896" operator="greaterThan">
      <formula>0</formula>
    </cfRule>
  </conditionalFormatting>
  <conditionalFormatting sqref="BE7">
    <cfRule type="cellIs" dxfId="1827" priority="24889" operator="equal">
      <formula>0</formula>
    </cfRule>
    <cfRule type="cellIs" dxfId="1826" priority="24890" operator="greaterThan">
      <formula>0</formula>
    </cfRule>
  </conditionalFormatting>
  <conditionalFormatting sqref="BE7">
    <cfRule type="cellIs" dxfId="1825" priority="24887" operator="equal">
      <formula>0</formula>
    </cfRule>
    <cfRule type="cellIs" dxfId="1824" priority="24888" operator="greaterThan">
      <formula>0</formula>
    </cfRule>
  </conditionalFormatting>
  <conditionalFormatting sqref="BE7">
    <cfRule type="cellIs" dxfId="1823" priority="24883" operator="equal">
      <formula>0</formula>
    </cfRule>
    <cfRule type="cellIs" dxfId="1822" priority="24884" operator="greaterThan">
      <formula>0</formula>
    </cfRule>
  </conditionalFormatting>
  <conditionalFormatting sqref="BE7">
    <cfRule type="cellIs" dxfId="1821" priority="24877" operator="equal">
      <formula>0</formula>
    </cfRule>
    <cfRule type="cellIs" dxfId="1820" priority="24878" operator="greaterThan">
      <formula>0</formula>
    </cfRule>
  </conditionalFormatting>
  <conditionalFormatting sqref="BE7">
    <cfRule type="cellIs" dxfId="1819" priority="24875" operator="equal">
      <formula>0</formula>
    </cfRule>
    <cfRule type="cellIs" dxfId="1818" priority="24876" operator="greaterThan">
      <formula>0</formula>
    </cfRule>
  </conditionalFormatting>
  <conditionalFormatting sqref="BE7">
    <cfRule type="cellIs" dxfId="1817" priority="24873" operator="equal">
      <formula>0</formula>
    </cfRule>
    <cfRule type="cellIs" dxfId="1816" priority="24874" operator="greaterThan">
      <formula>0</formula>
    </cfRule>
  </conditionalFormatting>
  <conditionalFormatting sqref="BE7">
    <cfRule type="cellIs" dxfId="1815" priority="24871" operator="equal">
      <formula>0</formula>
    </cfRule>
    <cfRule type="cellIs" dxfId="1814" priority="24872" operator="greaterThan">
      <formula>0</formula>
    </cfRule>
  </conditionalFormatting>
  <conditionalFormatting sqref="BE7">
    <cfRule type="cellIs" dxfId="1813" priority="24827" operator="equal">
      <formula>0</formula>
    </cfRule>
    <cfRule type="cellIs" dxfId="1812" priority="24828" operator="greaterThan">
      <formula>0</formula>
    </cfRule>
  </conditionalFormatting>
  <conditionalFormatting sqref="BE7">
    <cfRule type="cellIs" dxfId="1811" priority="24821" operator="equal">
      <formula>0</formula>
    </cfRule>
    <cfRule type="cellIs" dxfId="1810" priority="24822" operator="greaterThan">
      <formula>0</formula>
    </cfRule>
  </conditionalFormatting>
  <conditionalFormatting sqref="BE7">
    <cfRule type="cellIs" dxfId="1809" priority="24823" operator="equal">
      <formula>0</formula>
    </cfRule>
    <cfRule type="cellIs" dxfId="1808" priority="24824" operator="greaterThan">
      <formula>0</formula>
    </cfRule>
  </conditionalFormatting>
  <conditionalFormatting sqref="BE7">
    <cfRule type="cellIs" dxfId="1807" priority="24809" operator="equal">
      <formula>0</formula>
    </cfRule>
    <cfRule type="cellIs" dxfId="1806" priority="24810" operator="greaterThan">
      <formula>0</formula>
    </cfRule>
  </conditionalFormatting>
  <conditionalFormatting sqref="BE7">
    <cfRule type="cellIs" dxfId="1805" priority="24805" operator="equal">
      <formula>0</formula>
    </cfRule>
    <cfRule type="cellIs" dxfId="1804" priority="24806" operator="greaterThan">
      <formula>0</formula>
    </cfRule>
  </conditionalFormatting>
  <conditionalFormatting sqref="BE7">
    <cfRule type="cellIs" dxfId="1803" priority="24807" operator="equal">
      <formula>0</formula>
    </cfRule>
    <cfRule type="cellIs" dxfId="1802" priority="24808" operator="greaterThan">
      <formula>0</formula>
    </cfRule>
  </conditionalFormatting>
  <conditionalFormatting sqref="BE7">
    <cfRule type="cellIs" dxfId="1801" priority="24801" operator="equal">
      <formula>0</formula>
    </cfRule>
    <cfRule type="cellIs" dxfId="1800" priority="24802" operator="greaterThan">
      <formula>0</formula>
    </cfRule>
  </conditionalFormatting>
  <conditionalFormatting sqref="BE7">
    <cfRule type="cellIs" dxfId="1799" priority="24799" operator="equal">
      <formula>0</formula>
    </cfRule>
    <cfRule type="cellIs" dxfId="1798" priority="24800" operator="greaterThan">
      <formula>0</formula>
    </cfRule>
  </conditionalFormatting>
  <conditionalFormatting sqref="BE7">
    <cfRule type="cellIs" dxfId="1797" priority="24795" operator="equal">
      <formula>0</formula>
    </cfRule>
    <cfRule type="cellIs" dxfId="1796" priority="24796" operator="greaterThan">
      <formula>0</formula>
    </cfRule>
  </conditionalFormatting>
  <conditionalFormatting sqref="BE7">
    <cfRule type="cellIs" dxfId="1795" priority="24789" operator="equal">
      <formula>0</formula>
    </cfRule>
    <cfRule type="cellIs" dxfId="1794" priority="24790" operator="greaterThan">
      <formula>0</formula>
    </cfRule>
  </conditionalFormatting>
  <conditionalFormatting sqref="BE7">
    <cfRule type="cellIs" dxfId="1793" priority="24787" operator="equal">
      <formula>0</formula>
    </cfRule>
    <cfRule type="cellIs" dxfId="1792" priority="24788" operator="greaterThan">
      <formula>0</formula>
    </cfRule>
  </conditionalFormatting>
  <conditionalFormatting sqref="BE7">
    <cfRule type="cellIs" dxfId="1791" priority="24785" operator="equal">
      <formula>0</formula>
    </cfRule>
    <cfRule type="cellIs" dxfId="1790" priority="24786" operator="greaterThan">
      <formula>0</formula>
    </cfRule>
  </conditionalFormatting>
  <conditionalFormatting sqref="BE7">
    <cfRule type="cellIs" dxfId="1789" priority="24783" operator="equal">
      <formula>0</formula>
    </cfRule>
    <cfRule type="cellIs" dxfId="1788" priority="24784" operator="greaterThan">
      <formula>0</formula>
    </cfRule>
  </conditionalFormatting>
  <conditionalFormatting sqref="BE7">
    <cfRule type="cellIs" dxfId="1787" priority="24747" operator="equal">
      <formula>0</formula>
    </cfRule>
    <cfRule type="cellIs" dxfId="1786" priority="24748" operator="greaterThan">
      <formula>0</formula>
    </cfRule>
  </conditionalFormatting>
  <conditionalFormatting sqref="BE7">
    <cfRule type="cellIs" dxfId="1785" priority="24741" operator="equal">
      <formula>0</formula>
    </cfRule>
    <cfRule type="cellIs" dxfId="1784" priority="24742" operator="greaterThan">
      <formula>0</formula>
    </cfRule>
  </conditionalFormatting>
  <conditionalFormatting sqref="BE7">
    <cfRule type="cellIs" dxfId="1783" priority="24743" operator="equal">
      <formula>0</formula>
    </cfRule>
    <cfRule type="cellIs" dxfId="1782" priority="24744" operator="greaterThan">
      <formula>0</formula>
    </cfRule>
  </conditionalFormatting>
  <conditionalFormatting sqref="BE7">
    <cfRule type="cellIs" dxfId="1781" priority="24735" operator="equal">
      <formula>0</formula>
    </cfRule>
    <cfRule type="cellIs" dxfId="1780" priority="24736" operator="greaterThan">
      <formula>0</formula>
    </cfRule>
  </conditionalFormatting>
  <conditionalFormatting sqref="BE7">
    <cfRule type="cellIs" dxfId="1779" priority="24733" operator="equal">
      <formula>0</formula>
    </cfRule>
    <cfRule type="cellIs" dxfId="1778" priority="24734" operator="greaterThan">
      <formula>0</formula>
    </cfRule>
  </conditionalFormatting>
  <conditionalFormatting sqref="BE7">
    <cfRule type="cellIs" dxfId="1777" priority="24729" operator="equal">
      <formula>0</formula>
    </cfRule>
    <cfRule type="cellIs" dxfId="1776" priority="24730" operator="greaterThan">
      <formula>0</formula>
    </cfRule>
  </conditionalFormatting>
  <conditionalFormatting sqref="BE7">
    <cfRule type="cellIs" dxfId="1775" priority="24721" operator="equal">
      <formula>0</formula>
    </cfRule>
    <cfRule type="cellIs" dxfId="1774" priority="24722" operator="greaterThan">
      <formula>0</formula>
    </cfRule>
  </conditionalFormatting>
  <conditionalFormatting sqref="BE7">
    <cfRule type="cellIs" dxfId="1773" priority="24719" operator="equal">
      <formula>0</formula>
    </cfRule>
    <cfRule type="cellIs" dxfId="1772" priority="24720" operator="greaterThan">
      <formula>0</formula>
    </cfRule>
  </conditionalFormatting>
  <conditionalFormatting sqref="BE7">
    <cfRule type="cellIs" dxfId="1771" priority="24717" operator="equal">
      <formula>0</formula>
    </cfRule>
    <cfRule type="cellIs" dxfId="1770" priority="24718" operator="greaterThan">
      <formula>0</formula>
    </cfRule>
  </conditionalFormatting>
  <conditionalFormatting sqref="BE7">
    <cfRule type="cellIs" dxfId="1769" priority="24715" operator="equal">
      <formula>0</formula>
    </cfRule>
    <cfRule type="cellIs" dxfId="1768" priority="24716" operator="greaterThan">
      <formula>0</formula>
    </cfRule>
  </conditionalFormatting>
  <conditionalFormatting sqref="BE7">
    <cfRule type="cellIs" dxfId="1767" priority="24649" operator="equal">
      <formula>0</formula>
    </cfRule>
    <cfRule type="cellIs" dxfId="1766" priority="24650" operator="greaterThan">
      <formula>0</formula>
    </cfRule>
  </conditionalFormatting>
  <conditionalFormatting sqref="BE7">
    <cfRule type="cellIs" dxfId="1765" priority="24643" operator="equal">
      <formula>0</formula>
    </cfRule>
    <cfRule type="cellIs" dxfId="1764" priority="24644" operator="greaterThan">
      <formula>0</formula>
    </cfRule>
  </conditionalFormatting>
  <conditionalFormatting sqref="BE7">
    <cfRule type="cellIs" dxfId="1763" priority="24637" operator="equal">
      <formula>0</formula>
    </cfRule>
    <cfRule type="cellIs" dxfId="1762" priority="24638" operator="greaterThan">
      <formula>0</formula>
    </cfRule>
  </conditionalFormatting>
  <conditionalFormatting sqref="BE7">
    <cfRule type="cellIs" dxfId="1761" priority="24639" operator="equal">
      <formula>0</formula>
    </cfRule>
    <cfRule type="cellIs" dxfId="1760" priority="24640" operator="greaterThan">
      <formula>0</formula>
    </cfRule>
  </conditionalFormatting>
  <conditionalFormatting sqref="BE7">
    <cfRule type="cellIs" dxfId="1759" priority="24625" operator="equal">
      <formula>0</formula>
    </cfRule>
    <cfRule type="cellIs" dxfId="1758" priority="24626" operator="greaterThan">
      <formula>0</formula>
    </cfRule>
  </conditionalFormatting>
  <conditionalFormatting sqref="BE7">
    <cfRule type="cellIs" dxfId="1757" priority="24621" operator="equal">
      <formula>0</formula>
    </cfRule>
    <cfRule type="cellIs" dxfId="1756" priority="24622" operator="greaterThan">
      <formula>0</formula>
    </cfRule>
  </conditionalFormatting>
  <conditionalFormatting sqref="BE7">
    <cfRule type="cellIs" dxfId="1755" priority="24623" operator="equal">
      <formula>0</formula>
    </cfRule>
    <cfRule type="cellIs" dxfId="1754" priority="24624" operator="greaterThan">
      <formula>0</formula>
    </cfRule>
  </conditionalFormatting>
  <conditionalFormatting sqref="BE7">
    <cfRule type="cellIs" dxfId="1753" priority="24617" operator="equal">
      <formula>0</formula>
    </cfRule>
    <cfRule type="cellIs" dxfId="1752" priority="24618" operator="greaterThan">
      <formula>0</formula>
    </cfRule>
  </conditionalFormatting>
  <conditionalFormatting sqref="BE7">
    <cfRule type="cellIs" dxfId="1751" priority="24615" operator="equal">
      <formula>0</formula>
    </cfRule>
    <cfRule type="cellIs" dxfId="1750" priority="24616" operator="greaterThan">
      <formula>0</formula>
    </cfRule>
  </conditionalFormatting>
  <conditionalFormatting sqref="BE7">
    <cfRule type="cellIs" dxfId="1749" priority="24611" operator="equal">
      <formula>0</formula>
    </cfRule>
    <cfRule type="cellIs" dxfId="1748" priority="24612" operator="greaterThan">
      <formula>0</formula>
    </cfRule>
  </conditionalFormatting>
  <conditionalFormatting sqref="BE7">
    <cfRule type="cellIs" dxfId="1747" priority="24605" operator="equal">
      <formula>0</formula>
    </cfRule>
    <cfRule type="cellIs" dxfId="1746" priority="24606" operator="greaterThan">
      <formula>0</formula>
    </cfRule>
  </conditionalFormatting>
  <conditionalFormatting sqref="BE7">
    <cfRule type="cellIs" dxfId="1745" priority="24603" operator="equal">
      <formula>0</formula>
    </cfRule>
    <cfRule type="cellIs" dxfId="1744" priority="24604" operator="greaterThan">
      <formula>0</formula>
    </cfRule>
  </conditionalFormatting>
  <conditionalFormatting sqref="BE7">
    <cfRule type="cellIs" dxfId="1743" priority="24601" operator="equal">
      <formula>0</formula>
    </cfRule>
    <cfRule type="cellIs" dxfId="1742" priority="24602" operator="greaterThan">
      <formula>0</formula>
    </cfRule>
  </conditionalFormatting>
  <conditionalFormatting sqref="BE7">
    <cfRule type="cellIs" dxfId="1741" priority="24599" operator="equal">
      <formula>0</formula>
    </cfRule>
    <cfRule type="cellIs" dxfId="1740" priority="24600" operator="greaterThan">
      <formula>0</formula>
    </cfRule>
  </conditionalFormatting>
  <conditionalFormatting sqref="BE7">
    <cfRule type="cellIs" dxfId="1739" priority="24563" operator="equal">
      <formula>0</formula>
    </cfRule>
    <cfRule type="cellIs" dxfId="1738" priority="24564" operator="greaterThan">
      <formula>0</formula>
    </cfRule>
  </conditionalFormatting>
  <conditionalFormatting sqref="BE7">
    <cfRule type="cellIs" dxfId="1737" priority="24557" operator="equal">
      <formula>0</formula>
    </cfRule>
    <cfRule type="cellIs" dxfId="1736" priority="24558" operator="greaterThan">
      <formula>0</formula>
    </cfRule>
  </conditionalFormatting>
  <conditionalFormatting sqref="BE7">
    <cfRule type="cellIs" dxfId="1735" priority="24559" operator="equal">
      <formula>0</formula>
    </cfRule>
    <cfRule type="cellIs" dxfId="1734" priority="24560" operator="greaterThan">
      <formula>0</formula>
    </cfRule>
  </conditionalFormatting>
  <conditionalFormatting sqref="BE7">
    <cfRule type="cellIs" dxfId="1733" priority="24551" operator="equal">
      <formula>0</formula>
    </cfRule>
    <cfRule type="cellIs" dxfId="1732" priority="24552" operator="greaterThan">
      <formula>0</formula>
    </cfRule>
  </conditionalFormatting>
  <conditionalFormatting sqref="BE7">
    <cfRule type="cellIs" dxfId="1731" priority="24549" operator="equal">
      <formula>0</formula>
    </cfRule>
    <cfRule type="cellIs" dxfId="1730" priority="24550" operator="greaterThan">
      <formula>0</formula>
    </cfRule>
  </conditionalFormatting>
  <conditionalFormatting sqref="BE7">
    <cfRule type="cellIs" dxfId="1729" priority="24545" operator="equal">
      <formula>0</formula>
    </cfRule>
    <cfRule type="cellIs" dxfId="1728" priority="24546" operator="greaterThan">
      <formula>0</formula>
    </cfRule>
  </conditionalFormatting>
  <conditionalFormatting sqref="BE7">
    <cfRule type="cellIs" dxfId="1727" priority="24537" operator="equal">
      <formula>0</formula>
    </cfRule>
    <cfRule type="cellIs" dxfId="1726" priority="24538" operator="greaterThan">
      <formula>0</formula>
    </cfRule>
  </conditionalFormatting>
  <conditionalFormatting sqref="BE7">
    <cfRule type="cellIs" dxfId="1725" priority="24535" operator="equal">
      <formula>0</formula>
    </cfRule>
    <cfRule type="cellIs" dxfId="1724" priority="24536" operator="greaterThan">
      <formula>0</formula>
    </cfRule>
  </conditionalFormatting>
  <conditionalFormatting sqref="BE7">
    <cfRule type="cellIs" dxfId="1723" priority="24533" operator="equal">
      <formula>0</formula>
    </cfRule>
    <cfRule type="cellIs" dxfId="1722" priority="24534" operator="greaterThan">
      <formula>0</formula>
    </cfRule>
  </conditionalFormatting>
  <conditionalFormatting sqref="BE7">
    <cfRule type="cellIs" dxfId="1721" priority="24531" operator="equal">
      <formula>0</formula>
    </cfRule>
    <cfRule type="cellIs" dxfId="1720" priority="24532" operator="greaterThan">
      <formula>0</formula>
    </cfRule>
  </conditionalFormatting>
  <conditionalFormatting sqref="BE7">
    <cfRule type="cellIs" dxfId="1719" priority="24467" operator="equal">
      <formula>0</formula>
    </cfRule>
    <cfRule type="cellIs" dxfId="1718" priority="24468" operator="greaterThan">
      <formula>0</formula>
    </cfRule>
  </conditionalFormatting>
  <conditionalFormatting sqref="BE7">
    <cfRule type="cellIs" dxfId="1717" priority="24461" operator="equal">
      <formula>0</formula>
    </cfRule>
    <cfRule type="cellIs" dxfId="1716" priority="24462" operator="greaterThan">
      <formula>0</formula>
    </cfRule>
  </conditionalFormatting>
  <conditionalFormatting sqref="BE7">
    <cfRule type="cellIs" dxfId="1715" priority="24463" operator="equal">
      <formula>0</formula>
    </cfRule>
    <cfRule type="cellIs" dxfId="1714" priority="24464" operator="greaterThan">
      <formula>0</formula>
    </cfRule>
  </conditionalFormatting>
  <conditionalFormatting sqref="BE7">
    <cfRule type="cellIs" dxfId="1713" priority="24455" operator="equal">
      <formula>0</formula>
    </cfRule>
    <cfRule type="cellIs" dxfId="1712" priority="24456" operator="greaterThan">
      <formula>0</formula>
    </cfRule>
  </conditionalFormatting>
  <conditionalFormatting sqref="BE7">
    <cfRule type="cellIs" dxfId="1711" priority="24453" operator="equal">
      <formula>0</formula>
    </cfRule>
    <cfRule type="cellIs" dxfId="1710" priority="24454" operator="greaterThan">
      <formula>0</formula>
    </cfRule>
  </conditionalFormatting>
  <conditionalFormatting sqref="BE7">
    <cfRule type="cellIs" dxfId="1709" priority="24449" operator="equal">
      <formula>0</formula>
    </cfRule>
    <cfRule type="cellIs" dxfId="1708" priority="24450" operator="greaterThan">
      <formula>0</formula>
    </cfRule>
  </conditionalFormatting>
  <conditionalFormatting sqref="BE7">
    <cfRule type="cellIs" dxfId="1707" priority="24441" operator="equal">
      <formula>0</formula>
    </cfRule>
    <cfRule type="cellIs" dxfId="1706" priority="24442" operator="greaterThan">
      <formula>0</formula>
    </cfRule>
  </conditionalFormatting>
  <conditionalFormatting sqref="BE7">
    <cfRule type="cellIs" dxfId="1705" priority="24439" operator="equal">
      <formula>0</formula>
    </cfRule>
    <cfRule type="cellIs" dxfId="1704" priority="24440" operator="greaterThan">
      <formula>0</formula>
    </cfRule>
  </conditionalFormatting>
  <conditionalFormatting sqref="BE7">
    <cfRule type="cellIs" dxfId="1703" priority="24437" operator="equal">
      <formula>0</formula>
    </cfRule>
    <cfRule type="cellIs" dxfId="1702" priority="24438" operator="greaterThan">
      <formula>0</formula>
    </cfRule>
  </conditionalFormatting>
  <conditionalFormatting sqref="BE7">
    <cfRule type="cellIs" dxfId="1701" priority="24435" operator="equal">
      <formula>0</formula>
    </cfRule>
    <cfRule type="cellIs" dxfId="1700" priority="24436" operator="greaterThan">
      <formula>0</formula>
    </cfRule>
  </conditionalFormatting>
  <conditionalFormatting sqref="BE7">
    <cfRule type="cellIs" dxfId="1699" priority="24377" operator="equal">
      <formula>0</formula>
    </cfRule>
    <cfRule type="cellIs" dxfId="1698" priority="24378" operator="greaterThan">
      <formula>0</formula>
    </cfRule>
  </conditionalFormatting>
  <conditionalFormatting sqref="BE7">
    <cfRule type="cellIs" dxfId="1697" priority="24375" operator="equal">
      <formula>0</formula>
    </cfRule>
    <cfRule type="cellIs" dxfId="1696" priority="24376" operator="greaterThan">
      <formula>0</formula>
    </cfRule>
  </conditionalFormatting>
  <conditionalFormatting sqref="BE7">
    <cfRule type="cellIs" dxfId="1695" priority="24371" operator="equal">
      <formula>0</formula>
    </cfRule>
    <cfRule type="cellIs" dxfId="1694" priority="24372" operator="greaterThan">
      <formula>0</formula>
    </cfRule>
  </conditionalFormatting>
  <conditionalFormatting sqref="BE7">
    <cfRule type="cellIs" dxfId="1693" priority="24363" operator="equal">
      <formula>0</formula>
    </cfRule>
    <cfRule type="cellIs" dxfId="1692" priority="24364" operator="greaterThan">
      <formula>0</formula>
    </cfRule>
  </conditionalFormatting>
  <conditionalFormatting sqref="BE7">
    <cfRule type="cellIs" dxfId="1691" priority="24309" operator="equal">
      <formula>0</formula>
    </cfRule>
    <cfRule type="cellIs" dxfId="1690" priority="24310" operator="greaterThan">
      <formula>0</formula>
    </cfRule>
  </conditionalFormatting>
  <conditionalFormatting sqref="BE7">
    <cfRule type="cellIs" dxfId="1689" priority="24315" operator="equal">
      <formula>0</formula>
    </cfRule>
    <cfRule type="cellIs" dxfId="1688" priority="24316" operator="greaterThan">
      <formula>0</formula>
    </cfRule>
  </conditionalFormatting>
  <conditionalFormatting sqref="BE7">
    <cfRule type="cellIs" dxfId="1687" priority="24311" operator="equal">
      <formula>0</formula>
    </cfRule>
    <cfRule type="cellIs" dxfId="1686" priority="24312" operator="greaterThan">
      <formula>0</formula>
    </cfRule>
  </conditionalFormatting>
  <conditionalFormatting sqref="BE7">
    <cfRule type="cellIs" dxfId="1685" priority="24303" operator="equal">
      <formula>0</formula>
    </cfRule>
    <cfRule type="cellIs" dxfId="1684" priority="24304" operator="greaterThan">
      <formula>0</formula>
    </cfRule>
  </conditionalFormatting>
  <conditionalFormatting sqref="BE7">
    <cfRule type="cellIs" dxfId="1683" priority="24301" operator="equal">
      <formula>0</formula>
    </cfRule>
    <cfRule type="cellIs" dxfId="1682" priority="24302" operator="greaterThan">
      <formula>0</formula>
    </cfRule>
  </conditionalFormatting>
  <conditionalFormatting sqref="BE7">
    <cfRule type="cellIs" dxfId="1681" priority="24297" operator="equal">
      <formula>0</formula>
    </cfRule>
    <cfRule type="cellIs" dxfId="1680" priority="24298" operator="greaterThan">
      <formula>0</formula>
    </cfRule>
  </conditionalFormatting>
  <conditionalFormatting sqref="BE7">
    <cfRule type="cellIs" dxfId="1679" priority="24289" operator="equal">
      <formula>0</formula>
    </cfRule>
    <cfRule type="cellIs" dxfId="1678" priority="24290" operator="greaterThan">
      <formula>0</formula>
    </cfRule>
  </conditionalFormatting>
  <conditionalFormatting sqref="BE7">
    <cfRule type="cellIs" dxfId="1677" priority="24287" operator="equal">
      <formula>0</formula>
    </cfRule>
    <cfRule type="cellIs" dxfId="1676" priority="24288" operator="greaterThan">
      <formula>0</formula>
    </cfRule>
  </conditionalFormatting>
  <conditionalFormatting sqref="BE7">
    <cfRule type="cellIs" dxfId="1675" priority="24285" operator="equal">
      <formula>0</formula>
    </cfRule>
    <cfRule type="cellIs" dxfId="1674" priority="24286" operator="greaterThan">
      <formula>0</formula>
    </cfRule>
  </conditionalFormatting>
  <conditionalFormatting sqref="BE7">
    <cfRule type="cellIs" dxfId="1673" priority="24283" operator="equal">
      <formula>0</formula>
    </cfRule>
    <cfRule type="cellIs" dxfId="1672" priority="24284" operator="greaterThan">
      <formula>0</formula>
    </cfRule>
  </conditionalFormatting>
  <conditionalFormatting sqref="BE7">
    <cfRule type="cellIs" dxfId="1671" priority="24225" operator="equal">
      <formula>0</formula>
    </cfRule>
    <cfRule type="cellIs" dxfId="1670" priority="24226" operator="greaterThan">
      <formula>0</formula>
    </cfRule>
  </conditionalFormatting>
  <conditionalFormatting sqref="BE7">
    <cfRule type="cellIs" dxfId="1669" priority="24223" operator="equal">
      <formula>0</formula>
    </cfRule>
    <cfRule type="cellIs" dxfId="1668" priority="24224" operator="greaterThan">
      <formula>0</formula>
    </cfRule>
  </conditionalFormatting>
  <conditionalFormatting sqref="BE7">
    <cfRule type="cellIs" dxfId="1667" priority="24219" operator="equal">
      <formula>0</formula>
    </cfRule>
    <cfRule type="cellIs" dxfId="1666" priority="24220" operator="greaterThan">
      <formula>0</formula>
    </cfRule>
  </conditionalFormatting>
  <conditionalFormatting sqref="BE7">
    <cfRule type="cellIs" dxfId="1665" priority="24211" operator="equal">
      <formula>0</formula>
    </cfRule>
    <cfRule type="cellIs" dxfId="1664" priority="24212" operator="greaterThan">
      <formula>0</formula>
    </cfRule>
  </conditionalFormatting>
  <conditionalFormatting sqref="BE7">
    <cfRule type="cellIs" dxfId="1663" priority="24169" operator="equal">
      <formula>0</formula>
    </cfRule>
    <cfRule type="cellIs" dxfId="1662" priority="24170" operator="greaterThan">
      <formula>0</formula>
    </cfRule>
  </conditionalFormatting>
  <conditionalFormatting sqref="BE7">
    <cfRule type="cellIs" dxfId="1661" priority="24167" operator="equal">
      <formula>0</formula>
    </cfRule>
    <cfRule type="cellIs" dxfId="1660" priority="24168" operator="greaterThan">
      <formula>0</formula>
    </cfRule>
  </conditionalFormatting>
  <conditionalFormatting sqref="BE7">
    <cfRule type="cellIs" dxfId="1659" priority="24163" operator="equal">
      <formula>0</formula>
    </cfRule>
    <cfRule type="cellIs" dxfId="1658" priority="24164" operator="greaterThan">
      <formula>0</formula>
    </cfRule>
  </conditionalFormatting>
  <conditionalFormatting sqref="BE7">
    <cfRule type="cellIs" dxfId="1657" priority="24155" operator="equal">
      <formula>0</formula>
    </cfRule>
    <cfRule type="cellIs" dxfId="1656" priority="24156" operator="greaterThan">
      <formula>0</formula>
    </cfRule>
  </conditionalFormatting>
  <conditionalFormatting sqref="BE7">
    <cfRule type="cellIs" dxfId="1655" priority="24085" operator="equal">
      <formula>0</formula>
    </cfRule>
    <cfRule type="cellIs" dxfId="1654" priority="24086" operator="greaterThan">
      <formula>0</formula>
    </cfRule>
  </conditionalFormatting>
  <conditionalFormatting sqref="BE7">
    <cfRule type="cellIs" dxfId="1653" priority="24083" operator="equal">
      <formula>0</formula>
    </cfRule>
    <cfRule type="cellIs" dxfId="1652" priority="24084" operator="greaterThan">
      <formula>0</formula>
    </cfRule>
  </conditionalFormatting>
  <conditionalFormatting sqref="BE7">
    <cfRule type="cellIs" dxfId="1651" priority="24079" operator="equal">
      <formula>0</formula>
    </cfRule>
    <cfRule type="cellIs" dxfId="1650" priority="24080" operator="greaterThan">
      <formula>0</formula>
    </cfRule>
  </conditionalFormatting>
  <conditionalFormatting sqref="BE7">
    <cfRule type="cellIs" dxfId="1649" priority="24071" operator="equal">
      <formula>0</formula>
    </cfRule>
    <cfRule type="cellIs" dxfId="1648" priority="24072" operator="greaterThan">
      <formula>0</formula>
    </cfRule>
  </conditionalFormatting>
  <conditionalFormatting sqref="BE7">
    <cfRule type="cellIs" dxfId="1647" priority="23957" operator="equal">
      <formula>0</formula>
    </cfRule>
    <cfRule type="cellIs" dxfId="1646" priority="23958" operator="greaterThan">
      <formula>0</formula>
    </cfRule>
  </conditionalFormatting>
  <conditionalFormatting sqref="BE7">
    <cfRule type="cellIs" dxfId="1645" priority="23951" operator="equal">
      <formula>0</formula>
    </cfRule>
    <cfRule type="cellIs" dxfId="1644" priority="23952" operator="greaterThan">
      <formula>0</formula>
    </cfRule>
  </conditionalFormatting>
  <conditionalFormatting sqref="BE7">
    <cfRule type="cellIs" dxfId="1643" priority="23945" operator="equal">
      <formula>0</formula>
    </cfRule>
    <cfRule type="cellIs" dxfId="1642" priority="23946" operator="greaterThan">
      <formula>0</formula>
    </cfRule>
  </conditionalFormatting>
  <conditionalFormatting sqref="BE7">
    <cfRule type="cellIs" dxfId="1641" priority="23947" operator="equal">
      <formula>0</formula>
    </cfRule>
    <cfRule type="cellIs" dxfId="1640" priority="23948" operator="greaterThan">
      <formula>0</formula>
    </cfRule>
  </conditionalFormatting>
  <conditionalFormatting sqref="BE7">
    <cfRule type="cellIs" dxfId="1639" priority="23933" operator="equal">
      <formula>0</formula>
    </cfRule>
    <cfRule type="cellIs" dxfId="1638" priority="23934" operator="greaterThan">
      <formula>0</formula>
    </cfRule>
  </conditionalFormatting>
  <conditionalFormatting sqref="BE7">
    <cfRule type="cellIs" dxfId="1637" priority="23929" operator="equal">
      <formula>0</formula>
    </cfRule>
    <cfRule type="cellIs" dxfId="1636" priority="23930" operator="greaterThan">
      <formula>0</formula>
    </cfRule>
  </conditionalFormatting>
  <conditionalFormatting sqref="BE7">
    <cfRule type="cellIs" dxfId="1635" priority="23931" operator="equal">
      <formula>0</formula>
    </cfRule>
    <cfRule type="cellIs" dxfId="1634" priority="23932" operator="greaterThan">
      <formula>0</formula>
    </cfRule>
  </conditionalFormatting>
  <conditionalFormatting sqref="BE7">
    <cfRule type="cellIs" dxfId="1633" priority="23925" operator="equal">
      <formula>0</formula>
    </cfRule>
    <cfRule type="cellIs" dxfId="1632" priority="23926" operator="greaterThan">
      <formula>0</formula>
    </cfRule>
  </conditionalFormatting>
  <conditionalFormatting sqref="BE7">
    <cfRule type="cellIs" dxfId="1631" priority="23923" operator="equal">
      <formula>0</formula>
    </cfRule>
    <cfRule type="cellIs" dxfId="1630" priority="23924" operator="greaterThan">
      <formula>0</formula>
    </cfRule>
  </conditionalFormatting>
  <conditionalFormatting sqref="BE7">
    <cfRule type="cellIs" dxfId="1629" priority="23919" operator="equal">
      <formula>0</formula>
    </cfRule>
    <cfRule type="cellIs" dxfId="1628" priority="23920" operator="greaterThan">
      <formula>0</formula>
    </cfRule>
  </conditionalFormatting>
  <conditionalFormatting sqref="BE7">
    <cfRule type="cellIs" dxfId="1627" priority="23913" operator="equal">
      <formula>0</formula>
    </cfRule>
    <cfRule type="cellIs" dxfId="1626" priority="23914" operator="greaterThan">
      <formula>0</formula>
    </cfRule>
  </conditionalFormatting>
  <conditionalFormatting sqref="BE7">
    <cfRule type="cellIs" dxfId="1625" priority="23911" operator="equal">
      <formula>0</formula>
    </cfRule>
    <cfRule type="cellIs" dxfId="1624" priority="23912" operator="greaterThan">
      <formula>0</formula>
    </cfRule>
  </conditionalFormatting>
  <conditionalFormatting sqref="BE7">
    <cfRule type="cellIs" dxfId="1623" priority="23909" operator="equal">
      <formula>0</formula>
    </cfRule>
    <cfRule type="cellIs" dxfId="1622" priority="23910" operator="greaterThan">
      <formula>0</formula>
    </cfRule>
  </conditionalFormatting>
  <conditionalFormatting sqref="BE7">
    <cfRule type="cellIs" dxfId="1621" priority="23907" operator="equal">
      <formula>0</formula>
    </cfRule>
    <cfRule type="cellIs" dxfId="1620" priority="23908" operator="greaterThan">
      <formula>0</formula>
    </cfRule>
  </conditionalFormatting>
  <conditionalFormatting sqref="BE7">
    <cfRule type="cellIs" dxfId="1619" priority="23871" operator="equal">
      <formula>0</formula>
    </cfRule>
    <cfRule type="cellIs" dxfId="1618" priority="23872" operator="greaterThan">
      <formula>0</formula>
    </cfRule>
  </conditionalFormatting>
  <conditionalFormatting sqref="BE7">
    <cfRule type="cellIs" dxfId="1617" priority="23865" operator="equal">
      <formula>0</formula>
    </cfRule>
    <cfRule type="cellIs" dxfId="1616" priority="23866" operator="greaterThan">
      <formula>0</formula>
    </cfRule>
  </conditionalFormatting>
  <conditionalFormatting sqref="BE7">
    <cfRule type="cellIs" dxfId="1615" priority="23867" operator="equal">
      <formula>0</formula>
    </cfRule>
    <cfRule type="cellIs" dxfId="1614" priority="23868" operator="greaterThan">
      <formula>0</formula>
    </cfRule>
  </conditionalFormatting>
  <conditionalFormatting sqref="BE7">
    <cfRule type="cellIs" dxfId="1613" priority="23859" operator="equal">
      <formula>0</formula>
    </cfRule>
    <cfRule type="cellIs" dxfId="1612" priority="23860" operator="greaterThan">
      <formula>0</formula>
    </cfRule>
  </conditionalFormatting>
  <conditionalFormatting sqref="BE7">
    <cfRule type="cellIs" dxfId="1611" priority="23857" operator="equal">
      <formula>0</formula>
    </cfRule>
    <cfRule type="cellIs" dxfId="1610" priority="23858" operator="greaterThan">
      <formula>0</formula>
    </cfRule>
  </conditionalFormatting>
  <conditionalFormatting sqref="BE7">
    <cfRule type="cellIs" dxfId="1609" priority="23853" operator="equal">
      <formula>0</formula>
    </cfRule>
    <cfRule type="cellIs" dxfId="1608" priority="23854" operator="greaterThan">
      <formula>0</formula>
    </cfRule>
  </conditionalFormatting>
  <conditionalFormatting sqref="BE7">
    <cfRule type="cellIs" dxfId="1607" priority="23845" operator="equal">
      <formula>0</formula>
    </cfRule>
    <cfRule type="cellIs" dxfId="1606" priority="23846" operator="greaterThan">
      <formula>0</formula>
    </cfRule>
  </conditionalFormatting>
  <conditionalFormatting sqref="BE7">
    <cfRule type="cellIs" dxfId="1605" priority="23843" operator="equal">
      <formula>0</formula>
    </cfRule>
    <cfRule type="cellIs" dxfId="1604" priority="23844" operator="greaterThan">
      <formula>0</formula>
    </cfRule>
  </conditionalFormatting>
  <conditionalFormatting sqref="BE7">
    <cfRule type="cellIs" dxfId="1603" priority="23841" operator="equal">
      <formula>0</formula>
    </cfRule>
    <cfRule type="cellIs" dxfId="1602" priority="23842" operator="greaterThan">
      <formula>0</formula>
    </cfRule>
  </conditionalFormatting>
  <conditionalFormatting sqref="BE7">
    <cfRule type="cellIs" dxfId="1601" priority="23839" operator="equal">
      <formula>0</formula>
    </cfRule>
    <cfRule type="cellIs" dxfId="1600" priority="23840" operator="greaterThan">
      <formula>0</formula>
    </cfRule>
  </conditionalFormatting>
  <conditionalFormatting sqref="BE7">
    <cfRule type="cellIs" dxfId="1599" priority="23775" operator="equal">
      <formula>0</formula>
    </cfRule>
    <cfRule type="cellIs" dxfId="1598" priority="23776" operator="greaterThan">
      <formula>0</formula>
    </cfRule>
  </conditionalFormatting>
  <conditionalFormatting sqref="BE7">
    <cfRule type="cellIs" dxfId="1597" priority="23769" operator="equal">
      <formula>0</formula>
    </cfRule>
    <cfRule type="cellIs" dxfId="1596" priority="23770" operator="greaterThan">
      <formula>0</formula>
    </cfRule>
  </conditionalFormatting>
  <conditionalFormatting sqref="BE7">
    <cfRule type="cellIs" dxfId="1595" priority="23771" operator="equal">
      <formula>0</formula>
    </cfRule>
    <cfRule type="cellIs" dxfId="1594" priority="23772" operator="greaterThan">
      <formula>0</formula>
    </cfRule>
  </conditionalFormatting>
  <conditionalFormatting sqref="BE7">
    <cfRule type="cellIs" dxfId="1593" priority="23763" operator="equal">
      <formula>0</formula>
    </cfRule>
    <cfRule type="cellIs" dxfId="1592" priority="23764" operator="greaterThan">
      <formula>0</formula>
    </cfRule>
  </conditionalFormatting>
  <conditionalFormatting sqref="BE7">
    <cfRule type="cellIs" dxfId="1591" priority="23761" operator="equal">
      <formula>0</formula>
    </cfRule>
    <cfRule type="cellIs" dxfId="1590" priority="23762" operator="greaterThan">
      <formula>0</formula>
    </cfRule>
  </conditionalFormatting>
  <conditionalFormatting sqref="BE7">
    <cfRule type="cellIs" dxfId="1589" priority="23757" operator="equal">
      <formula>0</formula>
    </cfRule>
    <cfRule type="cellIs" dxfId="1588" priority="23758" operator="greaterThan">
      <formula>0</formula>
    </cfRule>
  </conditionalFormatting>
  <conditionalFormatting sqref="BE7">
    <cfRule type="cellIs" dxfId="1587" priority="23749" operator="equal">
      <formula>0</formula>
    </cfRule>
    <cfRule type="cellIs" dxfId="1586" priority="23750" operator="greaterThan">
      <formula>0</formula>
    </cfRule>
  </conditionalFormatting>
  <conditionalFormatting sqref="BE7">
    <cfRule type="cellIs" dxfId="1585" priority="23747" operator="equal">
      <formula>0</formula>
    </cfRule>
    <cfRule type="cellIs" dxfId="1584" priority="23748" operator="greaterThan">
      <formula>0</formula>
    </cfRule>
  </conditionalFormatting>
  <conditionalFormatting sqref="BE7">
    <cfRule type="cellIs" dxfId="1583" priority="23745" operator="equal">
      <formula>0</formula>
    </cfRule>
    <cfRule type="cellIs" dxfId="1582" priority="23746" operator="greaterThan">
      <formula>0</formula>
    </cfRule>
  </conditionalFormatting>
  <conditionalFormatting sqref="BE7">
    <cfRule type="cellIs" dxfId="1581" priority="23743" operator="equal">
      <formula>0</formula>
    </cfRule>
    <cfRule type="cellIs" dxfId="1580" priority="23744" operator="greaterThan">
      <formula>0</formula>
    </cfRule>
  </conditionalFormatting>
  <conditionalFormatting sqref="BE7">
    <cfRule type="cellIs" dxfId="1579" priority="23685" operator="equal">
      <formula>0</formula>
    </cfRule>
    <cfRule type="cellIs" dxfId="1578" priority="23686" operator="greaterThan">
      <formula>0</formula>
    </cfRule>
  </conditionalFormatting>
  <conditionalFormatting sqref="BE7">
    <cfRule type="cellIs" dxfId="1577" priority="23683" operator="equal">
      <formula>0</formula>
    </cfRule>
    <cfRule type="cellIs" dxfId="1576" priority="23684" operator="greaterThan">
      <formula>0</formula>
    </cfRule>
  </conditionalFormatting>
  <conditionalFormatting sqref="BE7">
    <cfRule type="cellIs" dxfId="1575" priority="23679" operator="equal">
      <formula>0</formula>
    </cfRule>
    <cfRule type="cellIs" dxfId="1574" priority="23680" operator="greaterThan">
      <formula>0</formula>
    </cfRule>
  </conditionalFormatting>
  <conditionalFormatting sqref="BE7">
    <cfRule type="cellIs" dxfId="1573" priority="23671" operator="equal">
      <formula>0</formula>
    </cfRule>
    <cfRule type="cellIs" dxfId="1572" priority="23672" operator="greaterThan">
      <formula>0</formula>
    </cfRule>
  </conditionalFormatting>
  <conditionalFormatting sqref="BE7">
    <cfRule type="cellIs" dxfId="1571" priority="23623" operator="equal">
      <formula>0</formula>
    </cfRule>
    <cfRule type="cellIs" dxfId="1570" priority="23624" operator="greaterThan">
      <formula>0</formula>
    </cfRule>
  </conditionalFormatting>
  <conditionalFormatting sqref="BE7">
    <cfRule type="cellIs" dxfId="1569" priority="23617" operator="equal">
      <formula>0</formula>
    </cfRule>
    <cfRule type="cellIs" dxfId="1568" priority="23618" operator="greaterThan">
      <formula>0</formula>
    </cfRule>
  </conditionalFormatting>
  <conditionalFormatting sqref="BE7">
    <cfRule type="cellIs" dxfId="1567" priority="23619" operator="equal">
      <formula>0</formula>
    </cfRule>
    <cfRule type="cellIs" dxfId="1566" priority="23620" operator="greaterThan">
      <formula>0</formula>
    </cfRule>
  </conditionalFormatting>
  <conditionalFormatting sqref="BE7">
    <cfRule type="cellIs" dxfId="1565" priority="23611" operator="equal">
      <formula>0</formula>
    </cfRule>
    <cfRule type="cellIs" dxfId="1564" priority="23612" operator="greaterThan">
      <formula>0</formula>
    </cfRule>
  </conditionalFormatting>
  <conditionalFormatting sqref="BE7">
    <cfRule type="cellIs" dxfId="1563" priority="23609" operator="equal">
      <formula>0</formula>
    </cfRule>
    <cfRule type="cellIs" dxfId="1562" priority="23610" operator="greaterThan">
      <formula>0</formula>
    </cfRule>
  </conditionalFormatting>
  <conditionalFormatting sqref="BE7">
    <cfRule type="cellIs" dxfId="1561" priority="23605" operator="equal">
      <formula>0</formula>
    </cfRule>
    <cfRule type="cellIs" dxfId="1560" priority="23606" operator="greaterThan">
      <formula>0</formula>
    </cfRule>
  </conditionalFormatting>
  <conditionalFormatting sqref="BE7">
    <cfRule type="cellIs" dxfId="1559" priority="23597" operator="equal">
      <formula>0</formula>
    </cfRule>
    <cfRule type="cellIs" dxfId="1558" priority="23598" operator="greaterThan">
      <formula>0</formula>
    </cfRule>
  </conditionalFormatting>
  <conditionalFormatting sqref="BE7">
    <cfRule type="cellIs" dxfId="1557" priority="23595" operator="equal">
      <formula>0</formula>
    </cfRule>
    <cfRule type="cellIs" dxfId="1556" priority="23596" operator="greaterThan">
      <formula>0</formula>
    </cfRule>
  </conditionalFormatting>
  <conditionalFormatting sqref="BE7">
    <cfRule type="cellIs" dxfId="1555" priority="23593" operator="equal">
      <formula>0</formula>
    </cfRule>
    <cfRule type="cellIs" dxfId="1554" priority="23594" operator="greaterThan">
      <formula>0</formula>
    </cfRule>
  </conditionalFormatting>
  <conditionalFormatting sqref="BE7">
    <cfRule type="cellIs" dxfId="1553" priority="23591" operator="equal">
      <formula>0</formula>
    </cfRule>
    <cfRule type="cellIs" dxfId="1552" priority="23592" operator="greaterThan">
      <formula>0</formula>
    </cfRule>
  </conditionalFormatting>
  <conditionalFormatting sqref="BE7">
    <cfRule type="cellIs" dxfId="1551" priority="23533" operator="equal">
      <formula>0</formula>
    </cfRule>
    <cfRule type="cellIs" dxfId="1550" priority="23534" operator="greaterThan">
      <formula>0</formula>
    </cfRule>
  </conditionalFormatting>
  <conditionalFormatting sqref="BE7">
    <cfRule type="cellIs" dxfId="1549" priority="23531" operator="equal">
      <formula>0</formula>
    </cfRule>
    <cfRule type="cellIs" dxfId="1548" priority="23532" operator="greaterThan">
      <formula>0</formula>
    </cfRule>
  </conditionalFormatting>
  <conditionalFormatting sqref="BE7">
    <cfRule type="cellIs" dxfId="1547" priority="23527" operator="equal">
      <formula>0</formula>
    </cfRule>
    <cfRule type="cellIs" dxfId="1546" priority="23528" operator="greaterThan">
      <formula>0</formula>
    </cfRule>
  </conditionalFormatting>
  <conditionalFormatting sqref="BE7">
    <cfRule type="cellIs" dxfId="1545" priority="23519" operator="equal">
      <formula>0</formula>
    </cfRule>
    <cfRule type="cellIs" dxfId="1544" priority="23520" operator="greaterThan">
      <formula>0</formula>
    </cfRule>
  </conditionalFormatting>
  <conditionalFormatting sqref="BE7">
    <cfRule type="cellIs" dxfId="1543" priority="23477" operator="equal">
      <formula>0</formula>
    </cfRule>
    <cfRule type="cellIs" dxfId="1542" priority="23478" operator="greaterThan">
      <formula>0</formula>
    </cfRule>
  </conditionalFormatting>
  <conditionalFormatting sqref="BE7">
    <cfRule type="cellIs" dxfId="1541" priority="23475" operator="equal">
      <formula>0</formula>
    </cfRule>
    <cfRule type="cellIs" dxfId="1540" priority="23476" operator="greaterThan">
      <formula>0</formula>
    </cfRule>
  </conditionalFormatting>
  <conditionalFormatting sqref="BE7">
    <cfRule type="cellIs" dxfId="1539" priority="23471" operator="equal">
      <formula>0</formula>
    </cfRule>
    <cfRule type="cellIs" dxfId="1538" priority="23472" operator="greaterThan">
      <formula>0</formula>
    </cfRule>
  </conditionalFormatting>
  <conditionalFormatting sqref="BE7">
    <cfRule type="cellIs" dxfId="1537" priority="23463" operator="equal">
      <formula>0</formula>
    </cfRule>
    <cfRule type="cellIs" dxfId="1536" priority="23464" operator="greaterThan">
      <formula>0</formula>
    </cfRule>
  </conditionalFormatting>
  <conditionalFormatting sqref="BE7">
    <cfRule type="cellIs" dxfId="1535" priority="23393" operator="equal">
      <formula>0</formula>
    </cfRule>
    <cfRule type="cellIs" dxfId="1534" priority="23394" operator="greaterThan">
      <formula>0</formula>
    </cfRule>
  </conditionalFormatting>
  <conditionalFormatting sqref="BE7">
    <cfRule type="cellIs" dxfId="1533" priority="23391" operator="equal">
      <formula>0</formula>
    </cfRule>
    <cfRule type="cellIs" dxfId="1532" priority="23392" operator="greaterThan">
      <formula>0</formula>
    </cfRule>
  </conditionalFormatting>
  <conditionalFormatting sqref="BE7">
    <cfRule type="cellIs" dxfId="1531" priority="23387" operator="equal">
      <formula>0</formula>
    </cfRule>
    <cfRule type="cellIs" dxfId="1530" priority="23388" operator="greaterThan">
      <formula>0</formula>
    </cfRule>
  </conditionalFormatting>
  <conditionalFormatting sqref="BE7">
    <cfRule type="cellIs" dxfId="1529" priority="23379" operator="equal">
      <formula>0</formula>
    </cfRule>
    <cfRule type="cellIs" dxfId="1528" priority="23380" operator="greaterThan">
      <formula>0</formula>
    </cfRule>
  </conditionalFormatting>
  <conditionalFormatting sqref="BE7">
    <cfRule type="cellIs" dxfId="1527" priority="23221" operator="equal">
      <formula>0</formula>
    </cfRule>
    <cfRule type="cellIs" dxfId="1526" priority="23222" operator="greaterThan">
      <formula>0</formula>
    </cfRule>
  </conditionalFormatting>
  <conditionalFormatting sqref="BE7">
    <cfRule type="cellIs" dxfId="1525" priority="23215" operator="equal">
      <formula>0</formula>
    </cfRule>
    <cfRule type="cellIs" dxfId="1524" priority="23216" operator="greaterThan">
      <formula>0</formula>
    </cfRule>
  </conditionalFormatting>
  <conditionalFormatting sqref="BE7">
    <cfRule type="cellIs" dxfId="1523" priority="23209" operator="equal">
      <formula>0</formula>
    </cfRule>
    <cfRule type="cellIs" dxfId="1522" priority="23210" operator="greaterThan">
      <formula>0</formula>
    </cfRule>
  </conditionalFormatting>
  <conditionalFormatting sqref="BE7">
    <cfRule type="cellIs" dxfId="1521" priority="23211" operator="equal">
      <formula>0</formula>
    </cfRule>
    <cfRule type="cellIs" dxfId="1520" priority="23212" operator="greaterThan">
      <formula>0</formula>
    </cfRule>
  </conditionalFormatting>
  <conditionalFormatting sqref="BE7">
    <cfRule type="cellIs" dxfId="1519" priority="23197" operator="equal">
      <formula>0</formula>
    </cfRule>
    <cfRule type="cellIs" dxfId="1518" priority="23198" operator="greaterThan">
      <formula>0</formula>
    </cfRule>
  </conditionalFormatting>
  <conditionalFormatting sqref="BE7">
    <cfRule type="cellIs" dxfId="1517" priority="23193" operator="equal">
      <formula>0</formula>
    </cfRule>
    <cfRule type="cellIs" dxfId="1516" priority="23194" operator="greaterThan">
      <formula>0</formula>
    </cfRule>
  </conditionalFormatting>
  <conditionalFormatting sqref="BE7">
    <cfRule type="cellIs" dxfId="1515" priority="23195" operator="equal">
      <formula>0</formula>
    </cfRule>
    <cfRule type="cellIs" dxfId="1514" priority="23196" operator="greaterThan">
      <formula>0</formula>
    </cfRule>
  </conditionalFormatting>
  <conditionalFormatting sqref="BE7">
    <cfRule type="cellIs" dxfId="1513" priority="23189" operator="equal">
      <formula>0</formula>
    </cfRule>
    <cfRule type="cellIs" dxfId="1512" priority="23190" operator="greaterThan">
      <formula>0</formula>
    </cfRule>
  </conditionalFormatting>
  <conditionalFormatting sqref="BE7">
    <cfRule type="cellIs" dxfId="1511" priority="23187" operator="equal">
      <formula>0</formula>
    </cfRule>
    <cfRule type="cellIs" dxfId="1510" priority="23188" operator="greaterThan">
      <formula>0</formula>
    </cfRule>
  </conditionalFormatting>
  <conditionalFormatting sqref="BE7">
    <cfRule type="cellIs" dxfId="1509" priority="23183" operator="equal">
      <formula>0</formula>
    </cfRule>
    <cfRule type="cellIs" dxfId="1508" priority="23184" operator="greaterThan">
      <formula>0</formula>
    </cfRule>
  </conditionalFormatting>
  <conditionalFormatting sqref="BE7">
    <cfRule type="cellIs" dxfId="1507" priority="23177" operator="equal">
      <formula>0</formula>
    </cfRule>
    <cfRule type="cellIs" dxfId="1506" priority="23178" operator="greaterThan">
      <formula>0</formula>
    </cfRule>
  </conditionalFormatting>
  <conditionalFormatting sqref="BE7">
    <cfRule type="cellIs" dxfId="1505" priority="23175" operator="equal">
      <formula>0</formula>
    </cfRule>
    <cfRule type="cellIs" dxfId="1504" priority="23176" operator="greaterThan">
      <formula>0</formula>
    </cfRule>
  </conditionalFormatting>
  <conditionalFormatting sqref="BE7">
    <cfRule type="cellIs" dxfId="1503" priority="23173" operator="equal">
      <formula>0</formula>
    </cfRule>
    <cfRule type="cellIs" dxfId="1502" priority="23174" operator="greaterThan">
      <formula>0</formula>
    </cfRule>
  </conditionalFormatting>
  <conditionalFormatting sqref="BE7">
    <cfRule type="cellIs" dxfId="1501" priority="23171" operator="equal">
      <formula>0</formula>
    </cfRule>
    <cfRule type="cellIs" dxfId="1500" priority="23172" operator="greaterThan">
      <formula>0</formula>
    </cfRule>
  </conditionalFormatting>
  <conditionalFormatting sqref="BE7">
    <cfRule type="cellIs" dxfId="1499" priority="23135" operator="equal">
      <formula>0</formula>
    </cfRule>
    <cfRule type="cellIs" dxfId="1498" priority="23136" operator="greaterThan">
      <formula>0</formula>
    </cfRule>
  </conditionalFormatting>
  <conditionalFormatting sqref="BE7">
    <cfRule type="cellIs" dxfId="1497" priority="23129" operator="equal">
      <formula>0</formula>
    </cfRule>
    <cfRule type="cellIs" dxfId="1496" priority="23130" operator="greaterThan">
      <formula>0</formula>
    </cfRule>
  </conditionalFormatting>
  <conditionalFormatting sqref="BE7">
    <cfRule type="cellIs" dxfId="1495" priority="23131" operator="equal">
      <formula>0</formula>
    </cfRule>
    <cfRule type="cellIs" dxfId="1494" priority="23132" operator="greaterThan">
      <formula>0</formula>
    </cfRule>
  </conditionalFormatting>
  <conditionalFormatting sqref="BE7">
    <cfRule type="cellIs" dxfId="1493" priority="23123" operator="equal">
      <formula>0</formula>
    </cfRule>
    <cfRule type="cellIs" dxfId="1492" priority="23124" operator="greaterThan">
      <formula>0</formula>
    </cfRule>
  </conditionalFormatting>
  <conditionalFormatting sqref="BE7">
    <cfRule type="cellIs" dxfId="1491" priority="23121" operator="equal">
      <formula>0</formula>
    </cfRule>
    <cfRule type="cellIs" dxfId="1490" priority="23122" operator="greaterThan">
      <formula>0</formula>
    </cfRule>
  </conditionalFormatting>
  <conditionalFormatting sqref="BE7">
    <cfRule type="cellIs" dxfId="1489" priority="23117" operator="equal">
      <formula>0</formula>
    </cfRule>
    <cfRule type="cellIs" dxfId="1488" priority="23118" operator="greaterThan">
      <formula>0</formula>
    </cfRule>
  </conditionalFormatting>
  <conditionalFormatting sqref="BE7">
    <cfRule type="cellIs" dxfId="1487" priority="23109" operator="equal">
      <formula>0</formula>
    </cfRule>
    <cfRule type="cellIs" dxfId="1486" priority="23110" operator="greaterThan">
      <formula>0</formula>
    </cfRule>
  </conditionalFormatting>
  <conditionalFormatting sqref="BE7">
    <cfRule type="cellIs" dxfId="1485" priority="23107" operator="equal">
      <formula>0</formula>
    </cfRule>
    <cfRule type="cellIs" dxfId="1484" priority="23108" operator="greaterThan">
      <formula>0</formula>
    </cfRule>
  </conditionalFormatting>
  <conditionalFormatting sqref="BE7">
    <cfRule type="cellIs" dxfId="1483" priority="23105" operator="equal">
      <formula>0</formula>
    </cfRule>
    <cfRule type="cellIs" dxfId="1482" priority="23106" operator="greaterThan">
      <formula>0</formula>
    </cfRule>
  </conditionalFormatting>
  <conditionalFormatting sqref="BE7">
    <cfRule type="cellIs" dxfId="1481" priority="23103" operator="equal">
      <formula>0</formula>
    </cfRule>
    <cfRule type="cellIs" dxfId="1480" priority="23104" operator="greaterThan">
      <formula>0</formula>
    </cfRule>
  </conditionalFormatting>
  <conditionalFormatting sqref="BE7">
    <cfRule type="cellIs" dxfId="1479" priority="23039" operator="equal">
      <formula>0</formula>
    </cfRule>
    <cfRule type="cellIs" dxfId="1478" priority="23040" operator="greaterThan">
      <formula>0</formula>
    </cfRule>
  </conditionalFormatting>
  <conditionalFormatting sqref="BE7">
    <cfRule type="cellIs" dxfId="1477" priority="23033" operator="equal">
      <formula>0</formula>
    </cfRule>
    <cfRule type="cellIs" dxfId="1476" priority="23034" operator="greaterThan">
      <formula>0</formula>
    </cfRule>
  </conditionalFormatting>
  <conditionalFormatting sqref="BE7">
    <cfRule type="cellIs" dxfId="1475" priority="23035" operator="equal">
      <formula>0</formula>
    </cfRule>
    <cfRule type="cellIs" dxfId="1474" priority="23036" operator="greaterThan">
      <formula>0</formula>
    </cfRule>
  </conditionalFormatting>
  <conditionalFormatting sqref="BE7">
    <cfRule type="cellIs" dxfId="1473" priority="23027" operator="equal">
      <formula>0</formula>
    </cfRule>
    <cfRule type="cellIs" dxfId="1472" priority="23028" operator="greaterThan">
      <formula>0</formula>
    </cfRule>
  </conditionalFormatting>
  <conditionalFormatting sqref="BE7">
    <cfRule type="cellIs" dxfId="1471" priority="23025" operator="equal">
      <formula>0</formula>
    </cfRule>
    <cfRule type="cellIs" dxfId="1470" priority="23026" operator="greaterThan">
      <formula>0</formula>
    </cfRule>
  </conditionalFormatting>
  <conditionalFormatting sqref="BE7">
    <cfRule type="cellIs" dxfId="1469" priority="23021" operator="equal">
      <formula>0</formula>
    </cfRule>
    <cfRule type="cellIs" dxfId="1468" priority="23022" operator="greaterThan">
      <formula>0</formula>
    </cfRule>
  </conditionalFormatting>
  <conditionalFormatting sqref="BE7">
    <cfRule type="cellIs" dxfId="1467" priority="23013" operator="equal">
      <formula>0</formula>
    </cfRule>
    <cfRule type="cellIs" dxfId="1466" priority="23014" operator="greaterThan">
      <formula>0</formula>
    </cfRule>
  </conditionalFormatting>
  <conditionalFormatting sqref="BE7">
    <cfRule type="cellIs" dxfId="1465" priority="23011" operator="equal">
      <formula>0</formula>
    </cfRule>
    <cfRule type="cellIs" dxfId="1464" priority="23012" operator="greaterThan">
      <formula>0</formula>
    </cfRule>
  </conditionalFormatting>
  <conditionalFormatting sqref="BE7">
    <cfRule type="cellIs" dxfId="1463" priority="23009" operator="equal">
      <formula>0</formula>
    </cfRule>
    <cfRule type="cellIs" dxfId="1462" priority="23010" operator="greaterThan">
      <formula>0</formula>
    </cfRule>
  </conditionalFormatting>
  <conditionalFormatting sqref="BE7">
    <cfRule type="cellIs" dxfId="1461" priority="23007" operator="equal">
      <formula>0</formula>
    </cfRule>
    <cfRule type="cellIs" dxfId="1460" priority="23008" operator="greaterThan">
      <formula>0</formula>
    </cfRule>
  </conditionalFormatting>
  <conditionalFormatting sqref="BE7">
    <cfRule type="cellIs" dxfId="1459" priority="22949" operator="equal">
      <formula>0</formula>
    </cfRule>
    <cfRule type="cellIs" dxfId="1458" priority="22950" operator="greaterThan">
      <formula>0</formula>
    </cfRule>
  </conditionalFormatting>
  <conditionalFormatting sqref="BE7">
    <cfRule type="cellIs" dxfId="1457" priority="22947" operator="equal">
      <formula>0</formula>
    </cfRule>
    <cfRule type="cellIs" dxfId="1456" priority="22948" operator="greaterThan">
      <formula>0</formula>
    </cfRule>
  </conditionalFormatting>
  <conditionalFormatting sqref="BE7">
    <cfRule type="cellIs" dxfId="1455" priority="22943" operator="equal">
      <formula>0</formula>
    </cfRule>
    <cfRule type="cellIs" dxfId="1454" priority="22944" operator="greaterThan">
      <formula>0</formula>
    </cfRule>
  </conditionalFormatting>
  <conditionalFormatting sqref="BE7">
    <cfRule type="cellIs" dxfId="1453" priority="22935" operator="equal">
      <formula>0</formula>
    </cfRule>
    <cfRule type="cellIs" dxfId="1452" priority="22936" operator="greaterThan">
      <formula>0</formula>
    </cfRule>
  </conditionalFormatting>
  <conditionalFormatting sqref="BE7">
    <cfRule type="cellIs" dxfId="1451" priority="22887" operator="equal">
      <formula>0</formula>
    </cfRule>
    <cfRule type="cellIs" dxfId="1450" priority="22888" operator="greaterThan">
      <formula>0</formula>
    </cfRule>
  </conditionalFormatting>
  <conditionalFormatting sqref="BE7">
    <cfRule type="cellIs" dxfId="1449" priority="22881" operator="equal">
      <formula>0</formula>
    </cfRule>
    <cfRule type="cellIs" dxfId="1448" priority="22882" operator="greaterThan">
      <formula>0</formula>
    </cfRule>
  </conditionalFormatting>
  <conditionalFormatting sqref="BE7">
    <cfRule type="cellIs" dxfId="1447" priority="22883" operator="equal">
      <formula>0</formula>
    </cfRule>
    <cfRule type="cellIs" dxfId="1446" priority="22884" operator="greaterThan">
      <formula>0</formula>
    </cfRule>
  </conditionalFormatting>
  <conditionalFormatting sqref="BE7">
    <cfRule type="cellIs" dxfId="1445" priority="22875" operator="equal">
      <formula>0</formula>
    </cfRule>
    <cfRule type="cellIs" dxfId="1444" priority="22876" operator="greaterThan">
      <formula>0</formula>
    </cfRule>
  </conditionalFormatting>
  <conditionalFormatting sqref="BE7">
    <cfRule type="cellIs" dxfId="1443" priority="22873" operator="equal">
      <formula>0</formula>
    </cfRule>
    <cfRule type="cellIs" dxfId="1442" priority="22874" operator="greaterThan">
      <formula>0</formula>
    </cfRule>
  </conditionalFormatting>
  <conditionalFormatting sqref="BE7">
    <cfRule type="cellIs" dxfId="1441" priority="22869" operator="equal">
      <formula>0</formula>
    </cfRule>
    <cfRule type="cellIs" dxfId="1440" priority="22870" operator="greaterThan">
      <formula>0</formula>
    </cfRule>
  </conditionalFormatting>
  <conditionalFormatting sqref="BE7">
    <cfRule type="cellIs" dxfId="1439" priority="22861" operator="equal">
      <formula>0</formula>
    </cfRule>
    <cfRule type="cellIs" dxfId="1438" priority="22862" operator="greaterThan">
      <formula>0</formula>
    </cfRule>
  </conditionalFormatting>
  <conditionalFormatting sqref="BE7">
    <cfRule type="cellIs" dxfId="1437" priority="22859" operator="equal">
      <formula>0</formula>
    </cfRule>
    <cfRule type="cellIs" dxfId="1436" priority="22860" operator="greaterThan">
      <formula>0</formula>
    </cfRule>
  </conditionalFormatting>
  <conditionalFormatting sqref="BE7">
    <cfRule type="cellIs" dxfId="1435" priority="22857" operator="equal">
      <formula>0</formula>
    </cfRule>
    <cfRule type="cellIs" dxfId="1434" priority="22858" operator="greaterThan">
      <formula>0</formula>
    </cfRule>
  </conditionalFormatting>
  <conditionalFormatting sqref="BE7">
    <cfRule type="cellIs" dxfId="1433" priority="22855" operator="equal">
      <formula>0</formula>
    </cfRule>
    <cfRule type="cellIs" dxfId="1432" priority="22856" operator="greaterThan">
      <formula>0</formula>
    </cfRule>
  </conditionalFormatting>
  <conditionalFormatting sqref="BE7">
    <cfRule type="cellIs" dxfId="1431" priority="22797" operator="equal">
      <formula>0</formula>
    </cfRule>
    <cfRule type="cellIs" dxfId="1430" priority="22798" operator="greaterThan">
      <formula>0</formula>
    </cfRule>
  </conditionalFormatting>
  <conditionalFormatting sqref="BE7">
    <cfRule type="cellIs" dxfId="1429" priority="22795" operator="equal">
      <formula>0</formula>
    </cfRule>
    <cfRule type="cellIs" dxfId="1428" priority="22796" operator="greaterThan">
      <formula>0</formula>
    </cfRule>
  </conditionalFormatting>
  <conditionalFormatting sqref="BE7">
    <cfRule type="cellIs" dxfId="1427" priority="22791" operator="equal">
      <formula>0</formula>
    </cfRule>
    <cfRule type="cellIs" dxfId="1426" priority="22792" operator="greaterThan">
      <formula>0</formula>
    </cfRule>
  </conditionalFormatting>
  <conditionalFormatting sqref="BE7">
    <cfRule type="cellIs" dxfId="1425" priority="22783" operator="equal">
      <formula>0</formula>
    </cfRule>
    <cfRule type="cellIs" dxfId="1424" priority="22784" operator="greaterThan">
      <formula>0</formula>
    </cfRule>
  </conditionalFormatting>
  <conditionalFormatting sqref="BE7">
    <cfRule type="cellIs" dxfId="1423" priority="22741" operator="equal">
      <formula>0</formula>
    </cfRule>
    <cfRule type="cellIs" dxfId="1422" priority="22742" operator="greaterThan">
      <formula>0</formula>
    </cfRule>
  </conditionalFormatting>
  <conditionalFormatting sqref="BE7">
    <cfRule type="cellIs" dxfId="1421" priority="22739" operator="equal">
      <formula>0</formula>
    </cfRule>
    <cfRule type="cellIs" dxfId="1420" priority="22740" operator="greaterThan">
      <formula>0</formula>
    </cfRule>
  </conditionalFormatting>
  <conditionalFormatting sqref="BE7">
    <cfRule type="cellIs" dxfId="1419" priority="22735" operator="equal">
      <formula>0</formula>
    </cfRule>
    <cfRule type="cellIs" dxfId="1418" priority="22736" operator="greaterThan">
      <formula>0</formula>
    </cfRule>
  </conditionalFormatting>
  <conditionalFormatting sqref="BE7">
    <cfRule type="cellIs" dxfId="1417" priority="22727" operator="equal">
      <formula>0</formula>
    </cfRule>
    <cfRule type="cellIs" dxfId="1416" priority="22728" operator="greaterThan">
      <formula>0</formula>
    </cfRule>
  </conditionalFormatting>
  <conditionalFormatting sqref="BE7">
    <cfRule type="cellIs" dxfId="1415" priority="22657" operator="equal">
      <formula>0</formula>
    </cfRule>
    <cfRule type="cellIs" dxfId="1414" priority="22658" operator="greaterThan">
      <formula>0</formula>
    </cfRule>
  </conditionalFormatting>
  <conditionalFormatting sqref="BE7">
    <cfRule type="cellIs" dxfId="1413" priority="22655" operator="equal">
      <formula>0</formula>
    </cfRule>
    <cfRule type="cellIs" dxfId="1412" priority="22656" operator="greaterThan">
      <formula>0</formula>
    </cfRule>
  </conditionalFormatting>
  <conditionalFormatting sqref="BE7">
    <cfRule type="cellIs" dxfId="1411" priority="22651" operator="equal">
      <formula>0</formula>
    </cfRule>
    <cfRule type="cellIs" dxfId="1410" priority="22652" operator="greaterThan">
      <formula>0</formula>
    </cfRule>
  </conditionalFormatting>
  <conditionalFormatting sqref="BE7">
    <cfRule type="cellIs" dxfId="1409" priority="22643" operator="equal">
      <formula>0</formula>
    </cfRule>
    <cfRule type="cellIs" dxfId="1408" priority="22644" operator="greaterThan">
      <formula>0</formula>
    </cfRule>
  </conditionalFormatting>
  <conditionalFormatting sqref="BE7">
    <cfRule type="cellIs" dxfId="1407" priority="22487" operator="equal">
      <formula>0</formula>
    </cfRule>
    <cfRule type="cellIs" dxfId="1406" priority="22488" operator="greaterThan">
      <formula>0</formula>
    </cfRule>
  </conditionalFormatting>
  <conditionalFormatting sqref="BE7">
    <cfRule type="cellIs" dxfId="1405" priority="22481" operator="equal">
      <formula>0</formula>
    </cfRule>
    <cfRule type="cellIs" dxfId="1404" priority="22482" operator="greaterThan">
      <formula>0</formula>
    </cfRule>
  </conditionalFormatting>
  <conditionalFormatting sqref="BE7">
    <cfRule type="cellIs" dxfId="1403" priority="22483" operator="equal">
      <formula>0</formula>
    </cfRule>
    <cfRule type="cellIs" dxfId="1402" priority="22484" operator="greaterThan">
      <formula>0</formula>
    </cfRule>
  </conditionalFormatting>
  <conditionalFormatting sqref="BE7">
    <cfRule type="cellIs" dxfId="1401" priority="22475" operator="equal">
      <formula>0</formula>
    </cfRule>
    <cfRule type="cellIs" dxfId="1400" priority="22476" operator="greaterThan">
      <formula>0</formula>
    </cfRule>
  </conditionalFormatting>
  <conditionalFormatting sqref="BE7">
    <cfRule type="cellIs" dxfId="1399" priority="22473" operator="equal">
      <formula>0</formula>
    </cfRule>
    <cfRule type="cellIs" dxfId="1398" priority="22474" operator="greaterThan">
      <formula>0</formula>
    </cfRule>
  </conditionalFormatting>
  <conditionalFormatting sqref="BE7">
    <cfRule type="cellIs" dxfId="1397" priority="22469" operator="equal">
      <formula>0</formula>
    </cfRule>
    <cfRule type="cellIs" dxfId="1396" priority="22470" operator="greaterThan">
      <formula>0</formula>
    </cfRule>
  </conditionalFormatting>
  <conditionalFormatting sqref="BE7">
    <cfRule type="cellIs" dxfId="1395" priority="22461" operator="equal">
      <formula>0</formula>
    </cfRule>
    <cfRule type="cellIs" dxfId="1394" priority="22462" operator="greaterThan">
      <formula>0</formula>
    </cfRule>
  </conditionalFormatting>
  <conditionalFormatting sqref="BE7">
    <cfRule type="cellIs" dxfId="1393" priority="22459" operator="equal">
      <formula>0</formula>
    </cfRule>
    <cfRule type="cellIs" dxfId="1392" priority="22460" operator="greaterThan">
      <formula>0</formula>
    </cfRule>
  </conditionalFormatting>
  <conditionalFormatting sqref="BE7">
    <cfRule type="cellIs" dxfId="1391" priority="22457" operator="equal">
      <formula>0</formula>
    </cfRule>
    <cfRule type="cellIs" dxfId="1390" priority="22458" operator="greaterThan">
      <formula>0</formula>
    </cfRule>
  </conditionalFormatting>
  <conditionalFormatting sqref="BE7">
    <cfRule type="cellIs" dxfId="1389" priority="22455" operator="equal">
      <formula>0</formula>
    </cfRule>
    <cfRule type="cellIs" dxfId="1388" priority="22456" operator="greaterThan">
      <formula>0</formula>
    </cfRule>
  </conditionalFormatting>
  <conditionalFormatting sqref="BE7">
    <cfRule type="cellIs" dxfId="1387" priority="22397" operator="equal">
      <formula>0</formula>
    </cfRule>
    <cfRule type="cellIs" dxfId="1386" priority="22398" operator="greaterThan">
      <formula>0</formula>
    </cfRule>
  </conditionalFormatting>
  <conditionalFormatting sqref="BE7">
    <cfRule type="cellIs" dxfId="1385" priority="22395" operator="equal">
      <formula>0</formula>
    </cfRule>
    <cfRule type="cellIs" dxfId="1384" priority="22396" operator="greaterThan">
      <formula>0</formula>
    </cfRule>
  </conditionalFormatting>
  <conditionalFormatting sqref="BE7">
    <cfRule type="cellIs" dxfId="1383" priority="22391" operator="equal">
      <formula>0</formula>
    </cfRule>
    <cfRule type="cellIs" dxfId="1382" priority="22392" operator="greaterThan">
      <formula>0</formula>
    </cfRule>
  </conditionalFormatting>
  <conditionalFormatting sqref="BE7">
    <cfRule type="cellIs" dxfId="1381" priority="22383" operator="equal">
      <formula>0</formula>
    </cfRule>
    <cfRule type="cellIs" dxfId="1380" priority="22384" operator="greaterThan">
      <formula>0</formula>
    </cfRule>
  </conditionalFormatting>
  <conditionalFormatting sqref="BE7">
    <cfRule type="cellIs" dxfId="1379" priority="22341" operator="equal">
      <formula>0</formula>
    </cfRule>
    <cfRule type="cellIs" dxfId="1378" priority="22342" operator="greaterThan">
      <formula>0</formula>
    </cfRule>
  </conditionalFormatting>
  <conditionalFormatting sqref="BE7">
    <cfRule type="cellIs" dxfId="1377" priority="22339" operator="equal">
      <formula>0</formula>
    </cfRule>
    <cfRule type="cellIs" dxfId="1376" priority="22340" operator="greaterThan">
      <formula>0</formula>
    </cfRule>
  </conditionalFormatting>
  <conditionalFormatting sqref="BE7">
    <cfRule type="cellIs" dxfId="1375" priority="22335" operator="equal">
      <formula>0</formula>
    </cfRule>
    <cfRule type="cellIs" dxfId="1374" priority="22336" operator="greaterThan">
      <formula>0</formula>
    </cfRule>
  </conditionalFormatting>
  <conditionalFormatting sqref="BE7">
    <cfRule type="cellIs" dxfId="1373" priority="22327" operator="equal">
      <formula>0</formula>
    </cfRule>
    <cfRule type="cellIs" dxfId="1372" priority="22328" operator="greaterThan">
      <formula>0</formula>
    </cfRule>
  </conditionalFormatting>
  <conditionalFormatting sqref="BE7">
    <cfRule type="cellIs" dxfId="1371" priority="22257" operator="equal">
      <formula>0</formula>
    </cfRule>
    <cfRule type="cellIs" dxfId="1370" priority="22258" operator="greaterThan">
      <formula>0</formula>
    </cfRule>
  </conditionalFormatting>
  <conditionalFormatting sqref="BE7">
    <cfRule type="cellIs" dxfId="1369" priority="22255" operator="equal">
      <formula>0</formula>
    </cfRule>
    <cfRule type="cellIs" dxfId="1368" priority="22256" operator="greaterThan">
      <formula>0</formula>
    </cfRule>
  </conditionalFormatting>
  <conditionalFormatting sqref="BE7">
    <cfRule type="cellIs" dxfId="1367" priority="22251" operator="equal">
      <formula>0</formula>
    </cfRule>
    <cfRule type="cellIs" dxfId="1366" priority="22252" operator="greaterThan">
      <formula>0</formula>
    </cfRule>
  </conditionalFormatting>
  <conditionalFormatting sqref="BE7">
    <cfRule type="cellIs" dxfId="1365" priority="22243" operator="equal">
      <formula>0</formula>
    </cfRule>
    <cfRule type="cellIs" dxfId="1364" priority="22244" operator="greaterThan">
      <formula>0</formula>
    </cfRule>
  </conditionalFormatting>
  <conditionalFormatting sqref="DQ7:DQ8">
    <cfRule type="cellIs" dxfId="1363" priority="9043" operator="equal">
      <formula>0</formula>
    </cfRule>
    <cfRule type="cellIs" dxfId="1362" priority="9044" operator="greaterThan">
      <formula>0</formula>
    </cfRule>
  </conditionalFormatting>
  <conditionalFormatting sqref="BE7">
    <cfRule type="cellIs" dxfId="1361" priority="8705" operator="equal">
      <formula>0</formula>
    </cfRule>
    <cfRule type="cellIs" dxfId="1360" priority="8706" operator="greaterThan">
      <formula>0</formula>
    </cfRule>
  </conditionalFormatting>
  <conditionalFormatting sqref="BE7">
    <cfRule type="cellIs" dxfId="1359" priority="8695" operator="equal">
      <formula>0</formula>
    </cfRule>
    <cfRule type="cellIs" dxfId="1358" priority="8696" operator="greaterThan">
      <formula>0</formula>
    </cfRule>
  </conditionalFormatting>
  <conditionalFormatting sqref="BE7">
    <cfRule type="cellIs" dxfId="1357" priority="8661" operator="equal">
      <formula>0</formula>
    </cfRule>
    <cfRule type="cellIs" dxfId="1356" priority="8662" operator="greaterThan">
      <formula>0</formula>
    </cfRule>
  </conditionalFormatting>
  <conditionalFormatting sqref="BE7">
    <cfRule type="cellIs" dxfId="1355" priority="8687" operator="equal">
      <formula>0</formula>
    </cfRule>
    <cfRule type="cellIs" dxfId="1354" priority="8688" operator="greaterThan">
      <formula>0</formula>
    </cfRule>
  </conditionalFormatting>
  <conditionalFormatting sqref="BE7">
    <cfRule type="cellIs" dxfId="1353" priority="8681" operator="equal">
      <formula>0</formula>
    </cfRule>
    <cfRule type="cellIs" dxfId="1352" priority="8682" operator="greaterThan">
      <formula>0</formula>
    </cfRule>
  </conditionalFormatting>
  <conditionalFormatting sqref="BE7">
    <cfRule type="cellIs" dxfId="1351" priority="8675" operator="equal">
      <formula>0</formula>
    </cfRule>
    <cfRule type="cellIs" dxfId="1350" priority="8676" operator="greaterThan">
      <formula>0</formula>
    </cfRule>
  </conditionalFormatting>
  <conditionalFormatting sqref="BE7">
    <cfRule type="cellIs" dxfId="1349" priority="8677" operator="equal">
      <formula>0</formula>
    </cfRule>
    <cfRule type="cellIs" dxfId="1348" priority="8678" operator="greaterThan">
      <formula>0</formula>
    </cfRule>
  </conditionalFormatting>
  <conditionalFormatting sqref="BE7">
    <cfRule type="cellIs" dxfId="1347" priority="8665" operator="equal">
      <formula>0</formula>
    </cfRule>
    <cfRule type="cellIs" dxfId="1346" priority="8666" operator="greaterThan">
      <formula>0</formula>
    </cfRule>
  </conditionalFormatting>
  <conditionalFormatting sqref="BE7">
    <cfRule type="cellIs" dxfId="1345" priority="8663" operator="equal">
      <formula>0</formula>
    </cfRule>
    <cfRule type="cellIs" dxfId="1344" priority="8664" operator="greaterThan">
      <formula>0</formula>
    </cfRule>
  </conditionalFormatting>
  <conditionalFormatting sqref="BE7">
    <cfRule type="cellIs" dxfId="1343" priority="8659" operator="equal">
      <formula>0</formula>
    </cfRule>
    <cfRule type="cellIs" dxfId="1342" priority="8660" operator="greaterThan">
      <formula>0</formula>
    </cfRule>
  </conditionalFormatting>
  <conditionalFormatting sqref="BE7">
    <cfRule type="cellIs" dxfId="1341" priority="8657" operator="equal">
      <formula>0</formula>
    </cfRule>
    <cfRule type="cellIs" dxfId="1340" priority="8658" operator="greaterThan">
      <formula>0</formula>
    </cfRule>
  </conditionalFormatting>
  <conditionalFormatting sqref="BE7">
    <cfRule type="cellIs" dxfId="1339" priority="8653" operator="equal">
      <formula>0</formula>
    </cfRule>
    <cfRule type="cellIs" dxfId="1338" priority="8654" operator="greaterThan">
      <formula>0</formula>
    </cfRule>
  </conditionalFormatting>
  <conditionalFormatting sqref="BE7">
    <cfRule type="cellIs" dxfId="1337" priority="8655" operator="equal">
      <formula>0</formula>
    </cfRule>
    <cfRule type="cellIs" dxfId="1336" priority="8656" operator="greaterThan">
      <formula>0</formula>
    </cfRule>
  </conditionalFormatting>
  <conditionalFormatting sqref="BE7">
    <cfRule type="cellIs" dxfId="1335" priority="8651" operator="equal">
      <formula>0</formula>
    </cfRule>
    <cfRule type="cellIs" dxfId="1334" priority="8652" operator="greaterThan">
      <formula>0</formula>
    </cfRule>
  </conditionalFormatting>
  <conditionalFormatting sqref="BE7">
    <cfRule type="cellIs" dxfId="1333" priority="8649" operator="equal">
      <formula>0</formula>
    </cfRule>
    <cfRule type="cellIs" dxfId="1332" priority="8650" operator="greaterThan">
      <formula>0</formula>
    </cfRule>
  </conditionalFormatting>
  <conditionalFormatting sqref="BE7">
    <cfRule type="cellIs" dxfId="1331" priority="8647" operator="equal">
      <formula>0</formula>
    </cfRule>
    <cfRule type="cellIs" dxfId="1330" priority="8648" operator="greaterThan">
      <formula>0</formula>
    </cfRule>
  </conditionalFormatting>
  <conditionalFormatting sqref="BE7">
    <cfRule type="cellIs" dxfId="1329" priority="8645" operator="equal">
      <formula>0</formula>
    </cfRule>
    <cfRule type="cellIs" dxfId="1328" priority="8646" operator="greaterThan">
      <formula>0</formula>
    </cfRule>
  </conditionalFormatting>
  <conditionalFormatting sqref="BE7">
    <cfRule type="cellIs" dxfId="1327" priority="8643" operator="equal">
      <formula>0</formula>
    </cfRule>
    <cfRule type="cellIs" dxfId="1326" priority="8644" operator="greaterThan">
      <formula>0</formula>
    </cfRule>
  </conditionalFormatting>
  <conditionalFormatting sqref="BE7">
    <cfRule type="cellIs" dxfId="1325" priority="8641" operator="equal">
      <formula>0</formula>
    </cfRule>
    <cfRule type="cellIs" dxfId="1324" priority="8642" operator="greaterThan">
      <formula>0</formula>
    </cfRule>
  </conditionalFormatting>
  <conditionalFormatting sqref="BE7">
    <cfRule type="cellIs" dxfId="1323" priority="8639" operator="equal">
      <formula>0</formula>
    </cfRule>
    <cfRule type="cellIs" dxfId="1322" priority="8640" operator="greaterThan">
      <formula>0</formula>
    </cfRule>
  </conditionalFormatting>
  <conditionalFormatting sqref="BE7">
    <cfRule type="cellIs" dxfId="1321" priority="8619" operator="equal">
      <formula>0</formula>
    </cfRule>
    <cfRule type="cellIs" dxfId="1320" priority="8620" operator="greaterThan">
      <formula>0</formula>
    </cfRule>
  </conditionalFormatting>
  <conditionalFormatting sqref="BE7">
    <cfRule type="cellIs" dxfId="1319" priority="8637" operator="equal">
      <formula>0</formula>
    </cfRule>
    <cfRule type="cellIs" dxfId="1318" priority="8638" operator="greaterThan">
      <formula>0</formula>
    </cfRule>
  </conditionalFormatting>
  <conditionalFormatting sqref="BE7">
    <cfRule type="cellIs" dxfId="1317" priority="8627" operator="equal">
      <formula>0</formula>
    </cfRule>
    <cfRule type="cellIs" dxfId="1316" priority="8628" operator="greaterThan">
      <formula>0</formula>
    </cfRule>
  </conditionalFormatting>
  <conditionalFormatting sqref="BE7">
    <cfRule type="cellIs" dxfId="1315" priority="8593" operator="equal">
      <formula>0</formula>
    </cfRule>
    <cfRule type="cellIs" dxfId="1314" priority="8594" operator="greaterThan">
      <formula>0</formula>
    </cfRule>
  </conditionalFormatting>
  <conditionalFormatting sqref="BE7">
    <cfRule type="cellIs" dxfId="1313" priority="8613" operator="equal">
      <formula>0</formula>
    </cfRule>
    <cfRule type="cellIs" dxfId="1312" priority="8614" operator="greaterThan">
      <formula>0</formula>
    </cfRule>
  </conditionalFormatting>
  <conditionalFormatting sqref="BE7">
    <cfRule type="cellIs" dxfId="1311" priority="8607" operator="equal">
      <formula>0</formula>
    </cfRule>
    <cfRule type="cellIs" dxfId="1310" priority="8608" operator="greaterThan">
      <formula>0</formula>
    </cfRule>
  </conditionalFormatting>
  <conditionalFormatting sqref="BE7">
    <cfRule type="cellIs" dxfId="1309" priority="8609" operator="equal">
      <formula>0</formula>
    </cfRule>
    <cfRule type="cellIs" dxfId="1308" priority="8610" operator="greaterThan">
      <formula>0</formula>
    </cfRule>
  </conditionalFormatting>
  <conditionalFormatting sqref="BE7">
    <cfRule type="cellIs" dxfId="1307" priority="8597" operator="equal">
      <formula>0</formula>
    </cfRule>
    <cfRule type="cellIs" dxfId="1306" priority="8598" operator="greaterThan">
      <formula>0</formula>
    </cfRule>
  </conditionalFormatting>
  <conditionalFormatting sqref="BE7">
    <cfRule type="cellIs" dxfId="1305" priority="8595" operator="equal">
      <formula>0</formula>
    </cfRule>
    <cfRule type="cellIs" dxfId="1304" priority="8596" operator="greaterThan">
      <formula>0</formula>
    </cfRule>
  </conditionalFormatting>
  <conditionalFormatting sqref="BE7">
    <cfRule type="cellIs" dxfId="1303" priority="8591" operator="equal">
      <formula>0</formula>
    </cfRule>
    <cfRule type="cellIs" dxfId="1302" priority="8592" operator="greaterThan">
      <formula>0</formula>
    </cfRule>
  </conditionalFormatting>
  <conditionalFormatting sqref="BE7">
    <cfRule type="cellIs" dxfId="1301" priority="8589" operator="equal">
      <formula>0</formula>
    </cfRule>
    <cfRule type="cellIs" dxfId="1300" priority="8590" operator="greaterThan">
      <formula>0</formula>
    </cfRule>
  </conditionalFormatting>
  <conditionalFormatting sqref="BE7">
    <cfRule type="cellIs" dxfId="1299" priority="8585" operator="equal">
      <formula>0</formula>
    </cfRule>
    <cfRule type="cellIs" dxfId="1298" priority="8586" operator="greaterThan">
      <formula>0</formula>
    </cfRule>
  </conditionalFormatting>
  <conditionalFormatting sqref="BE7">
    <cfRule type="cellIs" dxfId="1297" priority="8587" operator="equal">
      <formula>0</formula>
    </cfRule>
    <cfRule type="cellIs" dxfId="1296" priority="8588" operator="greaterThan">
      <formula>0</formula>
    </cfRule>
  </conditionalFormatting>
  <conditionalFormatting sqref="BE7">
    <cfRule type="cellIs" dxfId="1295" priority="8583" operator="equal">
      <formula>0</formula>
    </cfRule>
    <cfRule type="cellIs" dxfId="1294" priority="8584" operator="greaterThan">
      <formula>0</formula>
    </cfRule>
  </conditionalFormatting>
  <conditionalFormatting sqref="BE7">
    <cfRule type="cellIs" dxfId="1293" priority="8581" operator="equal">
      <formula>0</formula>
    </cfRule>
    <cfRule type="cellIs" dxfId="1292" priority="8582" operator="greaterThan">
      <formula>0</formula>
    </cfRule>
  </conditionalFormatting>
  <conditionalFormatting sqref="BE7">
    <cfRule type="cellIs" dxfId="1291" priority="8579" operator="equal">
      <formula>0</formula>
    </cfRule>
    <cfRule type="cellIs" dxfId="1290" priority="8580" operator="greaterThan">
      <formula>0</formula>
    </cfRule>
  </conditionalFormatting>
  <conditionalFormatting sqref="BE7">
    <cfRule type="cellIs" dxfId="1289" priority="8577" operator="equal">
      <formula>0</formula>
    </cfRule>
    <cfRule type="cellIs" dxfId="1288" priority="8578" operator="greaterThan">
      <formula>0</formula>
    </cfRule>
  </conditionalFormatting>
  <conditionalFormatting sqref="BE7">
    <cfRule type="cellIs" dxfId="1287" priority="8575" operator="equal">
      <formula>0</formula>
    </cfRule>
    <cfRule type="cellIs" dxfId="1286" priority="8576" operator="greaterThan">
      <formula>0</formula>
    </cfRule>
  </conditionalFormatting>
  <conditionalFormatting sqref="BE7">
    <cfRule type="cellIs" dxfId="1285" priority="8573" operator="equal">
      <formula>0</formula>
    </cfRule>
    <cfRule type="cellIs" dxfId="1284" priority="8574" operator="greaterThan">
      <formula>0</formula>
    </cfRule>
  </conditionalFormatting>
  <conditionalFormatting sqref="BE7">
    <cfRule type="cellIs" dxfId="1283" priority="8571" operator="equal">
      <formula>0</formula>
    </cfRule>
    <cfRule type="cellIs" dxfId="1282" priority="8572" operator="greaterThan">
      <formula>0</formula>
    </cfRule>
  </conditionalFormatting>
  <conditionalFormatting sqref="BE7">
    <cfRule type="cellIs" dxfId="1281" priority="8561" operator="equal">
      <formula>0</formula>
    </cfRule>
    <cfRule type="cellIs" dxfId="1280" priority="8562" operator="greaterThan">
      <formula>0</formula>
    </cfRule>
  </conditionalFormatting>
  <conditionalFormatting sqref="BE7">
    <cfRule type="cellIs" dxfId="1279" priority="8555" operator="equal">
      <formula>0</formula>
    </cfRule>
    <cfRule type="cellIs" dxfId="1278" priority="8556" operator="greaterThan">
      <formula>0</formula>
    </cfRule>
  </conditionalFormatting>
  <conditionalFormatting sqref="BE7">
    <cfRule type="cellIs" dxfId="1277" priority="8549" operator="equal">
      <formula>0</formula>
    </cfRule>
    <cfRule type="cellIs" dxfId="1276" priority="8550" operator="greaterThan">
      <formula>0</formula>
    </cfRule>
  </conditionalFormatting>
  <conditionalFormatting sqref="BE7">
    <cfRule type="cellIs" dxfId="1275" priority="8551" operator="equal">
      <formula>0</formula>
    </cfRule>
    <cfRule type="cellIs" dxfId="1274" priority="8552" operator="greaterThan">
      <formula>0</formula>
    </cfRule>
  </conditionalFormatting>
  <conditionalFormatting sqref="BE7">
    <cfRule type="cellIs" dxfId="1273" priority="8537" operator="equal">
      <formula>0</formula>
    </cfRule>
    <cfRule type="cellIs" dxfId="1272" priority="8538" operator="greaterThan">
      <formula>0</formula>
    </cfRule>
  </conditionalFormatting>
  <conditionalFormatting sqref="BE7">
    <cfRule type="cellIs" dxfId="1271" priority="8533" operator="equal">
      <formula>0</formula>
    </cfRule>
    <cfRule type="cellIs" dxfId="1270" priority="8534" operator="greaterThan">
      <formula>0</formula>
    </cfRule>
  </conditionalFormatting>
  <conditionalFormatting sqref="BE7">
    <cfRule type="cellIs" dxfId="1269" priority="8535" operator="equal">
      <formula>0</formula>
    </cfRule>
    <cfRule type="cellIs" dxfId="1268" priority="8536" operator="greaterThan">
      <formula>0</formula>
    </cfRule>
  </conditionalFormatting>
  <conditionalFormatting sqref="BE7">
    <cfRule type="cellIs" dxfId="1267" priority="8529" operator="equal">
      <formula>0</formula>
    </cfRule>
    <cfRule type="cellIs" dxfId="1266" priority="8530" operator="greaterThan">
      <formula>0</formula>
    </cfRule>
  </conditionalFormatting>
  <conditionalFormatting sqref="BE7">
    <cfRule type="cellIs" dxfId="1265" priority="8527" operator="equal">
      <formula>0</formula>
    </cfRule>
    <cfRule type="cellIs" dxfId="1264" priority="8528" operator="greaterThan">
      <formula>0</formula>
    </cfRule>
  </conditionalFormatting>
  <conditionalFormatting sqref="BE7">
    <cfRule type="cellIs" dxfId="1263" priority="8523" operator="equal">
      <formula>0</formula>
    </cfRule>
    <cfRule type="cellIs" dxfId="1262" priority="8524" operator="greaterThan">
      <formula>0</formula>
    </cfRule>
  </conditionalFormatting>
  <conditionalFormatting sqref="BE7">
    <cfRule type="cellIs" dxfId="1261" priority="8517" operator="equal">
      <formula>0</formula>
    </cfRule>
    <cfRule type="cellIs" dxfId="1260" priority="8518" operator="greaterThan">
      <formula>0</formula>
    </cfRule>
  </conditionalFormatting>
  <conditionalFormatting sqref="BE7">
    <cfRule type="cellIs" dxfId="1259" priority="8515" operator="equal">
      <formula>0</formula>
    </cfRule>
    <cfRule type="cellIs" dxfId="1258" priority="8516" operator="greaterThan">
      <formula>0</formula>
    </cfRule>
  </conditionalFormatting>
  <conditionalFormatting sqref="BE7">
    <cfRule type="cellIs" dxfId="1257" priority="8513" operator="equal">
      <formula>0</formula>
    </cfRule>
    <cfRule type="cellIs" dxfId="1256" priority="8514" operator="greaterThan">
      <formula>0</formula>
    </cfRule>
  </conditionalFormatting>
  <conditionalFormatting sqref="BE7">
    <cfRule type="cellIs" dxfId="1255" priority="8511" operator="equal">
      <formula>0</formula>
    </cfRule>
    <cfRule type="cellIs" dxfId="1254" priority="8512" operator="greaterThan">
      <formula>0</formula>
    </cfRule>
  </conditionalFormatting>
  <conditionalFormatting sqref="BE7">
    <cfRule type="cellIs" dxfId="1253" priority="8481" operator="equal">
      <formula>0</formula>
    </cfRule>
    <cfRule type="cellIs" dxfId="1252" priority="8482" operator="greaterThan">
      <formula>0</formula>
    </cfRule>
  </conditionalFormatting>
  <conditionalFormatting sqref="BE7">
    <cfRule type="cellIs" dxfId="1251" priority="8471" operator="equal">
      <formula>0</formula>
    </cfRule>
    <cfRule type="cellIs" dxfId="1250" priority="8472" operator="greaterThan">
      <formula>0</formula>
    </cfRule>
  </conditionalFormatting>
  <conditionalFormatting sqref="BE7">
    <cfRule type="cellIs" dxfId="1249" priority="8437" operator="equal">
      <formula>0</formula>
    </cfRule>
    <cfRule type="cellIs" dxfId="1248" priority="8438" operator="greaterThan">
      <formula>0</formula>
    </cfRule>
  </conditionalFormatting>
  <conditionalFormatting sqref="BE7">
    <cfRule type="cellIs" dxfId="1247" priority="8463" operator="equal">
      <formula>0</formula>
    </cfRule>
    <cfRule type="cellIs" dxfId="1246" priority="8464" operator="greaterThan">
      <formula>0</formula>
    </cfRule>
  </conditionalFormatting>
  <conditionalFormatting sqref="BE7">
    <cfRule type="cellIs" dxfId="1245" priority="8457" operator="equal">
      <formula>0</formula>
    </cfRule>
    <cfRule type="cellIs" dxfId="1244" priority="8458" operator="greaterThan">
      <formula>0</formula>
    </cfRule>
  </conditionalFormatting>
  <conditionalFormatting sqref="BE7">
    <cfRule type="cellIs" dxfId="1243" priority="8451" operator="equal">
      <formula>0</formula>
    </cfRule>
    <cfRule type="cellIs" dxfId="1242" priority="8452" operator="greaterThan">
      <formula>0</formula>
    </cfRule>
  </conditionalFormatting>
  <conditionalFormatting sqref="BE7">
    <cfRule type="cellIs" dxfId="1241" priority="8453" operator="equal">
      <formula>0</formula>
    </cfRule>
    <cfRule type="cellIs" dxfId="1240" priority="8454" operator="greaterThan">
      <formula>0</formula>
    </cfRule>
  </conditionalFormatting>
  <conditionalFormatting sqref="BE7">
    <cfRule type="cellIs" dxfId="1239" priority="8441" operator="equal">
      <formula>0</formula>
    </cfRule>
    <cfRule type="cellIs" dxfId="1238" priority="8442" operator="greaterThan">
      <formula>0</formula>
    </cfRule>
  </conditionalFormatting>
  <conditionalFormatting sqref="BE7">
    <cfRule type="cellIs" dxfId="1237" priority="8439" operator="equal">
      <formula>0</formula>
    </cfRule>
    <cfRule type="cellIs" dxfId="1236" priority="8440" operator="greaterThan">
      <formula>0</formula>
    </cfRule>
  </conditionalFormatting>
  <conditionalFormatting sqref="BE7">
    <cfRule type="cellIs" dxfId="1235" priority="8435" operator="equal">
      <formula>0</formula>
    </cfRule>
    <cfRule type="cellIs" dxfId="1234" priority="8436" operator="greaterThan">
      <formula>0</formula>
    </cfRule>
  </conditionalFormatting>
  <conditionalFormatting sqref="BE7">
    <cfRule type="cellIs" dxfId="1233" priority="8433" operator="equal">
      <formula>0</formula>
    </cfRule>
    <cfRule type="cellIs" dxfId="1232" priority="8434" operator="greaterThan">
      <formula>0</formula>
    </cfRule>
  </conditionalFormatting>
  <conditionalFormatting sqref="BE7">
    <cfRule type="cellIs" dxfId="1231" priority="8429" operator="equal">
      <formula>0</formula>
    </cfRule>
    <cfRule type="cellIs" dxfId="1230" priority="8430" operator="greaterThan">
      <formula>0</formula>
    </cfRule>
  </conditionalFormatting>
  <conditionalFormatting sqref="BE7">
    <cfRule type="cellIs" dxfId="1229" priority="8431" operator="equal">
      <formula>0</formula>
    </cfRule>
    <cfRule type="cellIs" dxfId="1228" priority="8432" operator="greaterThan">
      <formula>0</formula>
    </cfRule>
  </conditionalFormatting>
  <conditionalFormatting sqref="BE7">
    <cfRule type="cellIs" dxfId="1227" priority="8427" operator="equal">
      <formula>0</formula>
    </cfRule>
    <cfRule type="cellIs" dxfId="1226" priority="8428" operator="greaterThan">
      <formula>0</formula>
    </cfRule>
  </conditionalFormatting>
  <conditionalFormatting sqref="BE7">
    <cfRule type="cellIs" dxfId="1225" priority="8425" operator="equal">
      <formula>0</formula>
    </cfRule>
    <cfRule type="cellIs" dxfId="1224" priority="8426" operator="greaterThan">
      <formula>0</formula>
    </cfRule>
  </conditionalFormatting>
  <conditionalFormatting sqref="BE7">
    <cfRule type="cellIs" dxfId="1223" priority="8423" operator="equal">
      <formula>0</formula>
    </cfRule>
    <cfRule type="cellIs" dxfId="1222" priority="8424" operator="greaterThan">
      <formula>0</formula>
    </cfRule>
  </conditionalFormatting>
  <conditionalFormatting sqref="BE7">
    <cfRule type="cellIs" dxfId="1221" priority="8421" operator="equal">
      <formula>0</formula>
    </cfRule>
    <cfRule type="cellIs" dxfId="1220" priority="8422" operator="greaterThan">
      <formula>0</formula>
    </cfRule>
  </conditionalFormatting>
  <conditionalFormatting sqref="BE7">
    <cfRule type="cellIs" dxfId="1219" priority="8419" operator="equal">
      <formula>0</formula>
    </cfRule>
    <cfRule type="cellIs" dxfId="1218" priority="8420" operator="greaterThan">
      <formula>0</formula>
    </cfRule>
  </conditionalFormatting>
  <conditionalFormatting sqref="BE7">
    <cfRule type="cellIs" dxfId="1217" priority="8417" operator="equal">
      <formula>0</formula>
    </cfRule>
    <cfRule type="cellIs" dxfId="1216" priority="8418" operator="greaterThan">
      <formula>0</formula>
    </cfRule>
  </conditionalFormatting>
  <conditionalFormatting sqref="BE7">
    <cfRule type="cellIs" dxfId="1215" priority="8415" operator="equal">
      <formula>0</formula>
    </cfRule>
    <cfRule type="cellIs" dxfId="1214" priority="8416" operator="greaterThan">
      <formula>0</formula>
    </cfRule>
  </conditionalFormatting>
  <conditionalFormatting sqref="BE7">
    <cfRule type="cellIs" dxfId="1213" priority="8405" operator="equal">
      <formula>0</formula>
    </cfRule>
    <cfRule type="cellIs" dxfId="1212" priority="8406" operator="greaterThan">
      <formula>0</formula>
    </cfRule>
  </conditionalFormatting>
  <conditionalFormatting sqref="BE7">
    <cfRule type="cellIs" dxfId="1211" priority="8399" operator="equal">
      <formula>0</formula>
    </cfRule>
    <cfRule type="cellIs" dxfId="1210" priority="8400" operator="greaterThan">
      <formula>0</formula>
    </cfRule>
  </conditionalFormatting>
  <conditionalFormatting sqref="BE7">
    <cfRule type="cellIs" dxfId="1209" priority="8393" operator="equal">
      <formula>0</formula>
    </cfRule>
    <cfRule type="cellIs" dxfId="1208" priority="8394" operator="greaterThan">
      <formula>0</formula>
    </cfRule>
  </conditionalFormatting>
  <conditionalFormatting sqref="BE7">
    <cfRule type="cellIs" dxfId="1207" priority="8395" operator="equal">
      <formula>0</formula>
    </cfRule>
    <cfRule type="cellIs" dxfId="1206" priority="8396" operator="greaterThan">
      <formula>0</formula>
    </cfRule>
  </conditionalFormatting>
  <conditionalFormatting sqref="BE7">
    <cfRule type="cellIs" dxfId="1205" priority="8381" operator="equal">
      <formula>0</formula>
    </cfRule>
    <cfRule type="cellIs" dxfId="1204" priority="8382" operator="greaterThan">
      <formula>0</formula>
    </cfRule>
  </conditionalFormatting>
  <conditionalFormatting sqref="BE7">
    <cfRule type="cellIs" dxfId="1203" priority="8377" operator="equal">
      <formula>0</formula>
    </cfRule>
    <cfRule type="cellIs" dxfId="1202" priority="8378" operator="greaterThan">
      <formula>0</formula>
    </cfRule>
  </conditionalFormatting>
  <conditionalFormatting sqref="BE7">
    <cfRule type="cellIs" dxfId="1201" priority="8379" operator="equal">
      <formula>0</formula>
    </cfRule>
    <cfRule type="cellIs" dxfId="1200" priority="8380" operator="greaterThan">
      <formula>0</formula>
    </cfRule>
  </conditionalFormatting>
  <conditionalFormatting sqref="BE7">
    <cfRule type="cellIs" dxfId="1199" priority="8373" operator="equal">
      <formula>0</formula>
    </cfRule>
    <cfRule type="cellIs" dxfId="1198" priority="8374" operator="greaterThan">
      <formula>0</formula>
    </cfRule>
  </conditionalFormatting>
  <conditionalFormatting sqref="BE7">
    <cfRule type="cellIs" dxfId="1197" priority="8371" operator="equal">
      <formula>0</formula>
    </cfRule>
    <cfRule type="cellIs" dxfId="1196" priority="8372" operator="greaterThan">
      <formula>0</formula>
    </cfRule>
  </conditionalFormatting>
  <conditionalFormatting sqref="BE7">
    <cfRule type="cellIs" dxfId="1195" priority="8367" operator="equal">
      <formula>0</formula>
    </cfRule>
    <cfRule type="cellIs" dxfId="1194" priority="8368" operator="greaterThan">
      <formula>0</formula>
    </cfRule>
  </conditionalFormatting>
  <conditionalFormatting sqref="BE7">
    <cfRule type="cellIs" dxfId="1193" priority="8361" operator="equal">
      <formula>0</formula>
    </cfRule>
    <cfRule type="cellIs" dxfId="1192" priority="8362" operator="greaterThan">
      <formula>0</formula>
    </cfRule>
  </conditionalFormatting>
  <conditionalFormatting sqref="BE7">
    <cfRule type="cellIs" dxfId="1191" priority="8359" operator="equal">
      <formula>0</formula>
    </cfRule>
    <cfRule type="cellIs" dxfId="1190" priority="8360" operator="greaterThan">
      <formula>0</formula>
    </cfRule>
  </conditionalFormatting>
  <conditionalFormatting sqref="BE7">
    <cfRule type="cellIs" dxfId="1189" priority="8357" operator="equal">
      <formula>0</formula>
    </cfRule>
    <cfRule type="cellIs" dxfId="1188" priority="8358" operator="greaterThan">
      <formula>0</formula>
    </cfRule>
  </conditionalFormatting>
  <conditionalFormatting sqref="BE7">
    <cfRule type="cellIs" dxfId="1187" priority="8355" operator="equal">
      <formula>0</formula>
    </cfRule>
    <cfRule type="cellIs" dxfId="1186" priority="8356" operator="greaterThan">
      <formula>0</formula>
    </cfRule>
  </conditionalFormatting>
  <conditionalFormatting sqref="BE7">
    <cfRule type="cellIs" dxfId="1185" priority="8317" operator="equal">
      <formula>0</formula>
    </cfRule>
    <cfRule type="cellIs" dxfId="1184" priority="8318" operator="greaterThan">
      <formula>0</formula>
    </cfRule>
  </conditionalFormatting>
  <conditionalFormatting sqref="BE7">
    <cfRule type="cellIs" dxfId="1183" priority="8311" operator="equal">
      <formula>0</formula>
    </cfRule>
    <cfRule type="cellIs" dxfId="1182" priority="8312" operator="greaterThan">
      <formula>0</formula>
    </cfRule>
  </conditionalFormatting>
  <conditionalFormatting sqref="BE7">
    <cfRule type="cellIs" dxfId="1181" priority="8305" operator="equal">
      <formula>0</formula>
    </cfRule>
    <cfRule type="cellIs" dxfId="1180" priority="8306" operator="greaterThan">
      <formula>0</formula>
    </cfRule>
  </conditionalFormatting>
  <conditionalFormatting sqref="BE7">
    <cfRule type="cellIs" dxfId="1179" priority="8307" operator="equal">
      <formula>0</formula>
    </cfRule>
    <cfRule type="cellIs" dxfId="1178" priority="8308" operator="greaterThan">
      <formula>0</formula>
    </cfRule>
  </conditionalFormatting>
  <conditionalFormatting sqref="BE7">
    <cfRule type="cellIs" dxfId="1177" priority="8293" operator="equal">
      <formula>0</formula>
    </cfRule>
    <cfRule type="cellIs" dxfId="1176" priority="8294" operator="greaterThan">
      <formula>0</formula>
    </cfRule>
  </conditionalFormatting>
  <conditionalFormatting sqref="BE7">
    <cfRule type="cellIs" dxfId="1175" priority="8289" operator="equal">
      <formula>0</formula>
    </cfRule>
    <cfRule type="cellIs" dxfId="1174" priority="8290" operator="greaterThan">
      <formula>0</formula>
    </cfRule>
  </conditionalFormatting>
  <conditionalFormatting sqref="BE7">
    <cfRule type="cellIs" dxfId="1173" priority="8291" operator="equal">
      <formula>0</formula>
    </cfRule>
    <cfRule type="cellIs" dxfId="1172" priority="8292" operator="greaterThan">
      <formula>0</formula>
    </cfRule>
  </conditionalFormatting>
  <conditionalFormatting sqref="BE7">
    <cfRule type="cellIs" dxfId="1171" priority="8285" operator="equal">
      <formula>0</formula>
    </cfRule>
    <cfRule type="cellIs" dxfId="1170" priority="8286" operator="greaterThan">
      <formula>0</formula>
    </cfRule>
  </conditionalFormatting>
  <conditionalFormatting sqref="BE7">
    <cfRule type="cellIs" dxfId="1169" priority="8283" operator="equal">
      <formula>0</formula>
    </cfRule>
    <cfRule type="cellIs" dxfId="1168" priority="8284" operator="greaterThan">
      <formula>0</formula>
    </cfRule>
  </conditionalFormatting>
  <conditionalFormatting sqref="BE7">
    <cfRule type="cellIs" dxfId="1167" priority="8279" operator="equal">
      <formula>0</formula>
    </cfRule>
    <cfRule type="cellIs" dxfId="1166" priority="8280" operator="greaterThan">
      <formula>0</formula>
    </cfRule>
  </conditionalFormatting>
  <conditionalFormatting sqref="BE7">
    <cfRule type="cellIs" dxfId="1165" priority="8273" operator="equal">
      <formula>0</formula>
    </cfRule>
    <cfRule type="cellIs" dxfId="1164" priority="8274" operator="greaterThan">
      <formula>0</formula>
    </cfRule>
  </conditionalFormatting>
  <conditionalFormatting sqref="BE7">
    <cfRule type="cellIs" dxfId="1163" priority="8271" operator="equal">
      <formula>0</formula>
    </cfRule>
    <cfRule type="cellIs" dxfId="1162" priority="8272" operator="greaterThan">
      <formula>0</formula>
    </cfRule>
  </conditionalFormatting>
  <conditionalFormatting sqref="BE7">
    <cfRule type="cellIs" dxfId="1161" priority="8269" operator="equal">
      <formula>0</formula>
    </cfRule>
    <cfRule type="cellIs" dxfId="1160" priority="8270" operator="greaterThan">
      <formula>0</formula>
    </cfRule>
  </conditionalFormatting>
  <conditionalFormatting sqref="BE7">
    <cfRule type="cellIs" dxfId="1159" priority="8267" operator="equal">
      <formula>0</formula>
    </cfRule>
    <cfRule type="cellIs" dxfId="1158" priority="8268" operator="greaterThan">
      <formula>0</formula>
    </cfRule>
  </conditionalFormatting>
  <conditionalFormatting sqref="BE7">
    <cfRule type="cellIs" dxfId="1157" priority="8231" operator="equal">
      <formula>0</formula>
    </cfRule>
    <cfRule type="cellIs" dxfId="1156" priority="8232" operator="greaterThan">
      <formula>0</formula>
    </cfRule>
  </conditionalFormatting>
  <conditionalFormatting sqref="BE7">
    <cfRule type="cellIs" dxfId="1155" priority="8225" operator="equal">
      <formula>0</formula>
    </cfRule>
    <cfRule type="cellIs" dxfId="1154" priority="8226" operator="greaterThan">
      <formula>0</formula>
    </cfRule>
  </conditionalFormatting>
  <conditionalFormatting sqref="BE7">
    <cfRule type="cellIs" dxfId="1153" priority="8227" operator="equal">
      <formula>0</formula>
    </cfRule>
    <cfRule type="cellIs" dxfId="1152" priority="8228" operator="greaterThan">
      <formula>0</formula>
    </cfRule>
  </conditionalFormatting>
  <conditionalFormatting sqref="BE7">
    <cfRule type="cellIs" dxfId="1151" priority="8219" operator="equal">
      <formula>0</formula>
    </cfRule>
    <cfRule type="cellIs" dxfId="1150" priority="8220" operator="greaterThan">
      <formula>0</formula>
    </cfRule>
  </conditionalFormatting>
  <conditionalFormatting sqref="BE7">
    <cfRule type="cellIs" dxfId="1149" priority="8217" operator="equal">
      <formula>0</formula>
    </cfRule>
    <cfRule type="cellIs" dxfId="1148" priority="8218" operator="greaterThan">
      <formula>0</formula>
    </cfRule>
  </conditionalFormatting>
  <conditionalFormatting sqref="BE7">
    <cfRule type="cellIs" dxfId="1147" priority="8213" operator="equal">
      <formula>0</formula>
    </cfRule>
    <cfRule type="cellIs" dxfId="1146" priority="8214" operator="greaterThan">
      <formula>0</formula>
    </cfRule>
  </conditionalFormatting>
  <conditionalFormatting sqref="BE7">
    <cfRule type="cellIs" dxfId="1145" priority="8205" operator="equal">
      <formula>0</formula>
    </cfRule>
    <cfRule type="cellIs" dxfId="1144" priority="8206" operator="greaterThan">
      <formula>0</formula>
    </cfRule>
  </conditionalFormatting>
  <conditionalFormatting sqref="BE7">
    <cfRule type="cellIs" dxfId="1143" priority="8203" operator="equal">
      <formula>0</formula>
    </cfRule>
    <cfRule type="cellIs" dxfId="1142" priority="8204" operator="greaterThan">
      <formula>0</formula>
    </cfRule>
  </conditionalFormatting>
  <conditionalFormatting sqref="BE7">
    <cfRule type="cellIs" dxfId="1141" priority="8201" operator="equal">
      <formula>0</formula>
    </cfRule>
    <cfRule type="cellIs" dxfId="1140" priority="8202" operator="greaterThan">
      <formula>0</formula>
    </cfRule>
  </conditionalFormatting>
  <conditionalFormatting sqref="BE7">
    <cfRule type="cellIs" dxfId="1139" priority="8199" operator="equal">
      <formula>0</formula>
    </cfRule>
    <cfRule type="cellIs" dxfId="1138" priority="8200" operator="greaterThan">
      <formula>0</formula>
    </cfRule>
  </conditionalFormatting>
  <conditionalFormatting sqref="BE7">
    <cfRule type="cellIs" dxfId="1137" priority="8133" operator="equal">
      <formula>0</formula>
    </cfRule>
    <cfRule type="cellIs" dxfId="1136" priority="8134" operator="greaterThan">
      <formula>0</formula>
    </cfRule>
  </conditionalFormatting>
  <conditionalFormatting sqref="BE7">
    <cfRule type="cellIs" dxfId="1135" priority="8127" operator="equal">
      <formula>0</formula>
    </cfRule>
    <cfRule type="cellIs" dxfId="1134" priority="8128" operator="greaterThan">
      <formula>0</formula>
    </cfRule>
  </conditionalFormatting>
  <conditionalFormatting sqref="BE7">
    <cfRule type="cellIs" dxfId="1133" priority="8121" operator="equal">
      <formula>0</formula>
    </cfRule>
    <cfRule type="cellIs" dxfId="1132" priority="8122" operator="greaterThan">
      <formula>0</formula>
    </cfRule>
  </conditionalFormatting>
  <conditionalFormatting sqref="BE7">
    <cfRule type="cellIs" dxfId="1131" priority="8123" operator="equal">
      <formula>0</formula>
    </cfRule>
    <cfRule type="cellIs" dxfId="1130" priority="8124" operator="greaterThan">
      <formula>0</formula>
    </cfRule>
  </conditionalFormatting>
  <conditionalFormatting sqref="BE7">
    <cfRule type="cellIs" dxfId="1129" priority="8109" operator="equal">
      <formula>0</formula>
    </cfRule>
    <cfRule type="cellIs" dxfId="1128" priority="8110" operator="greaterThan">
      <formula>0</formula>
    </cfRule>
  </conditionalFormatting>
  <conditionalFormatting sqref="BE7">
    <cfRule type="cellIs" dxfId="1127" priority="8105" operator="equal">
      <formula>0</formula>
    </cfRule>
    <cfRule type="cellIs" dxfId="1126" priority="8106" operator="greaterThan">
      <formula>0</formula>
    </cfRule>
  </conditionalFormatting>
  <conditionalFormatting sqref="BE7">
    <cfRule type="cellIs" dxfId="1125" priority="8107" operator="equal">
      <formula>0</formula>
    </cfRule>
    <cfRule type="cellIs" dxfId="1124" priority="8108" operator="greaterThan">
      <formula>0</formula>
    </cfRule>
  </conditionalFormatting>
  <conditionalFormatting sqref="BE7">
    <cfRule type="cellIs" dxfId="1123" priority="8101" operator="equal">
      <formula>0</formula>
    </cfRule>
    <cfRule type="cellIs" dxfId="1122" priority="8102" operator="greaterThan">
      <formula>0</formula>
    </cfRule>
  </conditionalFormatting>
  <conditionalFormatting sqref="BE7">
    <cfRule type="cellIs" dxfId="1121" priority="8099" operator="equal">
      <formula>0</formula>
    </cfRule>
    <cfRule type="cellIs" dxfId="1120" priority="8100" operator="greaterThan">
      <formula>0</formula>
    </cfRule>
  </conditionalFormatting>
  <conditionalFormatting sqref="BE7">
    <cfRule type="cellIs" dxfId="1119" priority="8095" operator="equal">
      <formula>0</formula>
    </cfRule>
    <cfRule type="cellIs" dxfId="1118" priority="8096" operator="greaterThan">
      <formula>0</formula>
    </cfRule>
  </conditionalFormatting>
  <conditionalFormatting sqref="BE7">
    <cfRule type="cellIs" dxfId="1117" priority="8089" operator="equal">
      <formula>0</formula>
    </cfRule>
    <cfRule type="cellIs" dxfId="1116" priority="8090" operator="greaterThan">
      <formula>0</formula>
    </cfRule>
  </conditionalFormatting>
  <conditionalFormatting sqref="BE7">
    <cfRule type="cellIs" dxfId="1115" priority="8087" operator="equal">
      <formula>0</formula>
    </cfRule>
    <cfRule type="cellIs" dxfId="1114" priority="8088" operator="greaterThan">
      <formula>0</formula>
    </cfRule>
  </conditionalFormatting>
  <conditionalFormatting sqref="BE7">
    <cfRule type="cellIs" dxfId="1113" priority="8085" operator="equal">
      <formula>0</formula>
    </cfRule>
    <cfRule type="cellIs" dxfId="1112" priority="8086" operator="greaterThan">
      <formula>0</formula>
    </cfRule>
  </conditionalFormatting>
  <conditionalFormatting sqref="BE7">
    <cfRule type="cellIs" dxfId="1111" priority="8083" operator="equal">
      <formula>0</formula>
    </cfRule>
    <cfRule type="cellIs" dxfId="1110" priority="8084" operator="greaterThan">
      <formula>0</formula>
    </cfRule>
  </conditionalFormatting>
  <conditionalFormatting sqref="BE7">
    <cfRule type="cellIs" dxfId="1109" priority="8047" operator="equal">
      <formula>0</formula>
    </cfRule>
    <cfRule type="cellIs" dxfId="1108" priority="8048" operator="greaterThan">
      <formula>0</formula>
    </cfRule>
  </conditionalFormatting>
  <conditionalFormatting sqref="BE7">
    <cfRule type="cellIs" dxfId="1107" priority="8041" operator="equal">
      <formula>0</formula>
    </cfRule>
    <cfRule type="cellIs" dxfId="1106" priority="8042" operator="greaterThan">
      <formula>0</formula>
    </cfRule>
  </conditionalFormatting>
  <conditionalFormatting sqref="BE7">
    <cfRule type="cellIs" dxfId="1105" priority="8043" operator="equal">
      <formula>0</formula>
    </cfRule>
    <cfRule type="cellIs" dxfId="1104" priority="8044" operator="greaterThan">
      <formula>0</formula>
    </cfRule>
  </conditionalFormatting>
  <conditionalFormatting sqref="BE7">
    <cfRule type="cellIs" dxfId="1103" priority="8035" operator="equal">
      <formula>0</formula>
    </cfRule>
    <cfRule type="cellIs" dxfId="1102" priority="8036" operator="greaterThan">
      <formula>0</formula>
    </cfRule>
  </conditionalFormatting>
  <conditionalFormatting sqref="BE7">
    <cfRule type="cellIs" dxfId="1101" priority="8033" operator="equal">
      <formula>0</formula>
    </cfRule>
    <cfRule type="cellIs" dxfId="1100" priority="8034" operator="greaterThan">
      <formula>0</formula>
    </cfRule>
  </conditionalFormatting>
  <conditionalFormatting sqref="BE7">
    <cfRule type="cellIs" dxfId="1099" priority="8029" operator="equal">
      <formula>0</formula>
    </cfRule>
    <cfRule type="cellIs" dxfId="1098" priority="8030" operator="greaterThan">
      <formula>0</formula>
    </cfRule>
  </conditionalFormatting>
  <conditionalFormatting sqref="BE7">
    <cfRule type="cellIs" dxfId="1097" priority="8021" operator="equal">
      <formula>0</formula>
    </cfRule>
    <cfRule type="cellIs" dxfId="1096" priority="8022" operator="greaterThan">
      <formula>0</formula>
    </cfRule>
  </conditionalFormatting>
  <conditionalFormatting sqref="BE7">
    <cfRule type="cellIs" dxfId="1095" priority="8019" operator="equal">
      <formula>0</formula>
    </cfRule>
    <cfRule type="cellIs" dxfId="1094" priority="8020" operator="greaterThan">
      <formula>0</formula>
    </cfRule>
  </conditionalFormatting>
  <conditionalFormatting sqref="BE7">
    <cfRule type="cellIs" dxfId="1093" priority="8017" operator="equal">
      <formula>0</formula>
    </cfRule>
    <cfRule type="cellIs" dxfId="1092" priority="8018" operator="greaterThan">
      <formula>0</formula>
    </cfRule>
  </conditionalFormatting>
  <conditionalFormatting sqref="BE7">
    <cfRule type="cellIs" dxfId="1091" priority="8015" operator="equal">
      <formula>0</formula>
    </cfRule>
    <cfRule type="cellIs" dxfId="1090" priority="8016" operator="greaterThan">
      <formula>0</formula>
    </cfRule>
  </conditionalFormatting>
  <conditionalFormatting sqref="BE7">
    <cfRule type="cellIs" dxfId="1089" priority="7951" operator="equal">
      <formula>0</formula>
    </cfRule>
    <cfRule type="cellIs" dxfId="1088" priority="7952" operator="greaterThan">
      <formula>0</formula>
    </cfRule>
  </conditionalFormatting>
  <conditionalFormatting sqref="BE7">
    <cfRule type="cellIs" dxfId="1087" priority="7945" operator="equal">
      <formula>0</formula>
    </cfRule>
    <cfRule type="cellIs" dxfId="1086" priority="7946" operator="greaterThan">
      <formula>0</formula>
    </cfRule>
  </conditionalFormatting>
  <conditionalFormatting sqref="BE7">
    <cfRule type="cellIs" dxfId="1085" priority="7947" operator="equal">
      <formula>0</formula>
    </cfRule>
    <cfRule type="cellIs" dxfId="1084" priority="7948" operator="greaterThan">
      <formula>0</formula>
    </cfRule>
  </conditionalFormatting>
  <conditionalFormatting sqref="BE7">
    <cfRule type="cellIs" dxfId="1083" priority="7939" operator="equal">
      <formula>0</formula>
    </cfRule>
    <cfRule type="cellIs" dxfId="1082" priority="7940" operator="greaterThan">
      <formula>0</formula>
    </cfRule>
  </conditionalFormatting>
  <conditionalFormatting sqref="BE7">
    <cfRule type="cellIs" dxfId="1081" priority="7937" operator="equal">
      <formula>0</formula>
    </cfRule>
    <cfRule type="cellIs" dxfId="1080" priority="7938" operator="greaterThan">
      <formula>0</formula>
    </cfRule>
  </conditionalFormatting>
  <conditionalFormatting sqref="BE7">
    <cfRule type="cellIs" dxfId="1079" priority="7933" operator="equal">
      <formula>0</formula>
    </cfRule>
    <cfRule type="cellIs" dxfId="1078" priority="7934" operator="greaterThan">
      <formula>0</formula>
    </cfRule>
  </conditionalFormatting>
  <conditionalFormatting sqref="BE7">
    <cfRule type="cellIs" dxfId="1077" priority="7925" operator="equal">
      <formula>0</formula>
    </cfRule>
    <cfRule type="cellIs" dxfId="1076" priority="7926" operator="greaterThan">
      <formula>0</formula>
    </cfRule>
  </conditionalFormatting>
  <conditionalFormatting sqref="BE7">
    <cfRule type="cellIs" dxfId="1075" priority="7923" operator="equal">
      <formula>0</formula>
    </cfRule>
    <cfRule type="cellIs" dxfId="1074" priority="7924" operator="greaterThan">
      <formula>0</formula>
    </cfRule>
  </conditionalFormatting>
  <conditionalFormatting sqref="BE7">
    <cfRule type="cellIs" dxfId="1073" priority="7921" operator="equal">
      <formula>0</formula>
    </cfRule>
    <cfRule type="cellIs" dxfId="1072" priority="7922" operator="greaterThan">
      <formula>0</formula>
    </cfRule>
  </conditionalFormatting>
  <conditionalFormatting sqref="BE7">
    <cfRule type="cellIs" dxfId="1071" priority="7919" operator="equal">
      <formula>0</formula>
    </cfRule>
    <cfRule type="cellIs" dxfId="1070" priority="7920" operator="greaterThan">
      <formula>0</formula>
    </cfRule>
  </conditionalFormatting>
  <conditionalFormatting sqref="BE7">
    <cfRule type="cellIs" dxfId="1069" priority="7861" operator="equal">
      <formula>0</formula>
    </cfRule>
    <cfRule type="cellIs" dxfId="1068" priority="7862" operator="greaterThan">
      <formula>0</formula>
    </cfRule>
  </conditionalFormatting>
  <conditionalFormatting sqref="BE7">
    <cfRule type="cellIs" dxfId="1067" priority="7859" operator="equal">
      <formula>0</formula>
    </cfRule>
    <cfRule type="cellIs" dxfId="1066" priority="7860" operator="greaterThan">
      <formula>0</formula>
    </cfRule>
  </conditionalFormatting>
  <conditionalFormatting sqref="BE7">
    <cfRule type="cellIs" dxfId="1065" priority="7855" operator="equal">
      <formula>0</formula>
    </cfRule>
    <cfRule type="cellIs" dxfId="1064" priority="7856" operator="greaterThan">
      <formula>0</formula>
    </cfRule>
  </conditionalFormatting>
  <conditionalFormatting sqref="BE7">
    <cfRule type="cellIs" dxfId="1063" priority="7847" operator="equal">
      <formula>0</formula>
    </cfRule>
    <cfRule type="cellIs" dxfId="1062" priority="7848" operator="greaterThan">
      <formula>0</formula>
    </cfRule>
  </conditionalFormatting>
  <conditionalFormatting sqref="BE7">
    <cfRule type="cellIs" dxfId="1061" priority="7799" operator="equal">
      <formula>0</formula>
    </cfRule>
    <cfRule type="cellIs" dxfId="1060" priority="7800" operator="greaterThan">
      <formula>0</formula>
    </cfRule>
  </conditionalFormatting>
  <conditionalFormatting sqref="BE7">
    <cfRule type="cellIs" dxfId="1059" priority="7793" operator="equal">
      <formula>0</formula>
    </cfRule>
    <cfRule type="cellIs" dxfId="1058" priority="7794" operator="greaterThan">
      <formula>0</formula>
    </cfRule>
  </conditionalFormatting>
  <conditionalFormatting sqref="BE7">
    <cfRule type="cellIs" dxfId="1057" priority="7795" operator="equal">
      <formula>0</formula>
    </cfRule>
    <cfRule type="cellIs" dxfId="1056" priority="7796" operator="greaterThan">
      <formula>0</formula>
    </cfRule>
  </conditionalFormatting>
  <conditionalFormatting sqref="BE7">
    <cfRule type="cellIs" dxfId="1055" priority="7787" operator="equal">
      <formula>0</formula>
    </cfRule>
    <cfRule type="cellIs" dxfId="1054" priority="7788" operator="greaterThan">
      <formula>0</formula>
    </cfRule>
  </conditionalFormatting>
  <conditionalFormatting sqref="BE7">
    <cfRule type="cellIs" dxfId="1053" priority="7785" operator="equal">
      <formula>0</formula>
    </cfRule>
    <cfRule type="cellIs" dxfId="1052" priority="7786" operator="greaterThan">
      <formula>0</formula>
    </cfRule>
  </conditionalFormatting>
  <conditionalFormatting sqref="BE7">
    <cfRule type="cellIs" dxfId="1051" priority="7781" operator="equal">
      <formula>0</formula>
    </cfRule>
    <cfRule type="cellIs" dxfId="1050" priority="7782" operator="greaterThan">
      <formula>0</formula>
    </cfRule>
  </conditionalFormatting>
  <conditionalFormatting sqref="BE7">
    <cfRule type="cellIs" dxfId="1049" priority="7773" operator="equal">
      <formula>0</formula>
    </cfRule>
    <cfRule type="cellIs" dxfId="1048" priority="7774" operator="greaterThan">
      <formula>0</formula>
    </cfRule>
  </conditionalFormatting>
  <conditionalFormatting sqref="BE7">
    <cfRule type="cellIs" dxfId="1047" priority="7771" operator="equal">
      <formula>0</formula>
    </cfRule>
    <cfRule type="cellIs" dxfId="1046" priority="7772" operator="greaterThan">
      <formula>0</formula>
    </cfRule>
  </conditionalFormatting>
  <conditionalFormatting sqref="BE7">
    <cfRule type="cellIs" dxfId="1045" priority="7769" operator="equal">
      <formula>0</formula>
    </cfRule>
    <cfRule type="cellIs" dxfId="1044" priority="7770" operator="greaterThan">
      <formula>0</formula>
    </cfRule>
  </conditionalFormatting>
  <conditionalFormatting sqref="BE7">
    <cfRule type="cellIs" dxfId="1043" priority="7767" operator="equal">
      <formula>0</formula>
    </cfRule>
    <cfRule type="cellIs" dxfId="1042" priority="7768" operator="greaterThan">
      <formula>0</formula>
    </cfRule>
  </conditionalFormatting>
  <conditionalFormatting sqref="BE7">
    <cfRule type="cellIs" dxfId="1041" priority="7709" operator="equal">
      <formula>0</formula>
    </cfRule>
    <cfRule type="cellIs" dxfId="1040" priority="7710" operator="greaterThan">
      <formula>0</formula>
    </cfRule>
  </conditionalFormatting>
  <conditionalFormatting sqref="BE7">
    <cfRule type="cellIs" dxfId="1039" priority="7707" operator="equal">
      <formula>0</formula>
    </cfRule>
    <cfRule type="cellIs" dxfId="1038" priority="7708" operator="greaterThan">
      <formula>0</formula>
    </cfRule>
  </conditionalFormatting>
  <conditionalFormatting sqref="BE7">
    <cfRule type="cellIs" dxfId="1037" priority="7703" operator="equal">
      <formula>0</formula>
    </cfRule>
    <cfRule type="cellIs" dxfId="1036" priority="7704" operator="greaterThan">
      <formula>0</formula>
    </cfRule>
  </conditionalFormatting>
  <conditionalFormatting sqref="BE7">
    <cfRule type="cellIs" dxfId="1035" priority="7695" operator="equal">
      <formula>0</formula>
    </cfRule>
    <cfRule type="cellIs" dxfId="1034" priority="7696" operator="greaterThan">
      <formula>0</formula>
    </cfRule>
  </conditionalFormatting>
  <conditionalFormatting sqref="BE7">
    <cfRule type="cellIs" dxfId="1033" priority="7653" operator="equal">
      <formula>0</formula>
    </cfRule>
    <cfRule type="cellIs" dxfId="1032" priority="7654" operator="greaterThan">
      <formula>0</formula>
    </cfRule>
  </conditionalFormatting>
  <conditionalFormatting sqref="BE7">
    <cfRule type="cellIs" dxfId="1031" priority="7651" operator="equal">
      <formula>0</formula>
    </cfRule>
    <cfRule type="cellIs" dxfId="1030" priority="7652" operator="greaterThan">
      <formula>0</formula>
    </cfRule>
  </conditionalFormatting>
  <conditionalFormatting sqref="BE7">
    <cfRule type="cellIs" dxfId="1029" priority="7647" operator="equal">
      <formula>0</formula>
    </cfRule>
    <cfRule type="cellIs" dxfId="1028" priority="7648" operator="greaterThan">
      <formula>0</formula>
    </cfRule>
  </conditionalFormatting>
  <conditionalFormatting sqref="BE7">
    <cfRule type="cellIs" dxfId="1027" priority="7639" operator="equal">
      <formula>0</formula>
    </cfRule>
    <cfRule type="cellIs" dxfId="1026" priority="7640" operator="greaterThan">
      <formula>0</formula>
    </cfRule>
  </conditionalFormatting>
  <conditionalFormatting sqref="BE7">
    <cfRule type="cellIs" dxfId="1025" priority="7569" operator="equal">
      <formula>0</formula>
    </cfRule>
    <cfRule type="cellIs" dxfId="1024" priority="7570" operator="greaterThan">
      <formula>0</formula>
    </cfRule>
  </conditionalFormatting>
  <conditionalFormatting sqref="BE7">
    <cfRule type="cellIs" dxfId="1023" priority="7559" operator="equal">
      <formula>0</formula>
    </cfRule>
    <cfRule type="cellIs" dxfId="1022" priority="7560" operator="greaterThan">
      <formula>0</formula>
    </cfRule>
  </conditionalFormatting>
  <conditionalFormatting sqref="BE7">
    <cfRule type="cellIs" dxfId="1021" priority="7525" operator="equal">
      <formula>0</formula>
    </cfRule>
    <cfRule type="cellIs" dxfId="1020" priority="7526" operator="greaterThan">
      <formula>0</formula>
    </cfRule>
  </conditionalFormatting>
  <conditionalFormatting sqref="BE7">
    <cfRule type="cellIs" dxfId="1019" priority="7551" operator="equal">
      <formula>0</formula>
    </cfRule>
    <cfRule type="cellIs" dxfId="1018" priority="7552" operator="greaterThan">
      <formula>0</formula>
    </cfRule>
  </conditionalFormatting>
  <conditionalFormatting sqref="BE7">
    <cfRule type="cellIs" dxfId="1017" priority="7545" operator="equal">
      <formula>0</formula>
    </cfRule>
    <cfRule type="cellIs" dxfId="1016" priority="7546" operator="greaterThan">
      <formula>0</formula>
    </cfRule>
  </conditionalFormatting>
  <conditionalFormatting sqref="BE7">
    <cfRule type="cellIs" dxfId="1015" priority="7539" operator="equal">
      <formula>0</formula>
    </cfRule>
    <cfRule type="cellIs" dxfId="1014" priority="7540" operator="greaterThan">
      <formula>0</formula>
    </cfRule>
  </conditionalFormatting>
  <conditionalFormatting sqref="BE7">
    <cfRule type="cellIs" dxfId="1013" priority="7541" operator="equal">
      <formula>0</formula>
    </cfRule>
    <cfRule type="cellIs" dxfId="1012" priority="7542" operator="greaterThan">
      <formula>0</formula>
    </cfRule>
  </conditionalFormatting>
  <conditionalFormatting sqref="BE7">
    <cfRule type="cellIs" dxfId="1011" priority="7529" operator="equal">
      <formula>0</formula>
    </cfRule>
    <cfRule type="cellIs" dxfId="1010" priority="7530" operator="greaterThan">
      <formula>0</formula>
    </cfRule>
  </conditionalFormatting>
  <conditionalFormatting sqref="BE7">
    <cfRule type="cellIs" dxfId="1009" priority="7527" operator="equal">
      <formula>0</formula>
    </cfRule>
    <cfRule type="cellIs" dxfId="1008" priority="7528" operator="greaterThan">
      <formula>0</formula>
    </cfRule>
  </conditionalFormatting>
  <conditionalFormatting sqref="BE7">
    <cfRule type="cellIs" dxfId="1007" priority="7523" operator="equal">
      <formula>0</formula>
    </cfRule>
    <cfRule type="cellIs" dxfId="1006" priority="7524" operator="greaterThan">
      <formula>0</formula>
    </cfRule>
  </conditionalFormatting>
  <conditionalFormatting sqref="BE7">
    <cfRule type="cellIs" dxfId="1005" priority="7521" operator="equal">
      <formula>0</formula>
    </cfRule>
    <cfRule type="cellIs" dxfId="1004" priority="7522" operator="greaterThan">
      <formula>0</formula>
    </cfRule>
  </conditionalFormatting>
  <conditionalFormatting sqref="BE7">
    <cfRule type="cellIs" dxfId="1003" priority="7517" operator="equal">
      <formula>0</formula>
    </cfRule>
    <cfRule type="cellIs" dxfId="1002" priority="7518" operator="greaterThan">
      <formula>0</formula>
    </cfRule>
  </conditionalFormatting>
  <conditionalFormatting sqref="BE7">
    <cfRule type="cellIs" dxfId="1001" priority="7519" operator="equal">
      <formula>0</formula>
    </cfRule>
    <cfRule type="cellIs" dxfId="1000" priority="7520" operator="greaterThan">
      <formula>0</formula>
    </cfRule>
  </conditionalFormatting>
  <conditionalFormatting sqref="BE7">
    <cfRule type="cellIs" dxfId="999" priority="7515" operator="equal">
      <formula>0</formula>
    </cfRule>
    <cfRule type="cellIs" dxfId="998" priority="7516" operator="greaterThan">
      <formula>0</formula>
    </cfRule>
  </conditionalFormatting>
  <conditionalFormatting sqref="BE7">
    <cfRule type="cellIs" dxfId="997" priority="7513" operator="equal">
      <formula>0</formula>
    </cfRule>
    <cfRule type="cellIs" dxfId="996" priority="7514" operator="greaterThan">
      <formula>0</formula>
    </cfRule>
  </conditionalFormatting>
  <conditionalFormatting sqref="BE7">
    <cfRule type="cellIs" dxfId="995" priority="7511" operator="equal">
      <formula>0</formula>
    </cfRule>
    <cfRule type="cellIs" dxfId="994" priority="7512" operator="greaterThan">
      <formula>0</formula>
    </cfRule>
  </conditionalFormatting>
  <conditionalFormatting sqref="BE7">
    <cfRule type="cellIs" dxfId="993" priority="7509" operator="equal">
      <formula>0</formula>
    </cfRule>
    <cfRule type="cellIs" dxfId="992" priority="7510" operator="greaterThan">
      <formula>0</formula>
    </cfRule>
  </conditionalFormatting>
  <conditionalFormatting sqref="BE7">
    <cfRule type="cellIs" dxfId="991" priority="7507" operator="equal">
      <formula>0</formula>
    </cfRule>
    <cfRule type="cellIs" dxfId="990" priority="7508" operator="greaterThan">
      <formula>0</formula>
    </cfRule>
  </conditionalFormatting>
  <conditionalFormatting sqref="BE7">
    <cfRule type="cellIs" dxfId="989" priority="7505" operator="equal">
      <formula>0</formula>
    </cfRule>
    <cfRule type="cellIs" dxfId="988" priority="7506" operator="greaterThan">
      <formula>0</formula>
    </cfRule>
  </conditionalFormatting>
  <conditionalFormatting sqref="BE7">
    <cfRule type="cellIs" dxfId="987" priority="7503" operator="equal">
      <formula>0</formula>
    </cfRule>
    <cfRule type="cellIs" dxfId="986" priority="7504" operator="greaterThan">
      <formula>0</formula>
    </cfRule>
  </conditionalFormatting>
  <conditionalFormatting sqref="BE7">
    <cfRule type="cellIs" dxfId="985" priority="7493" operator="equal">
      <formula>0</formula>
    </cfRule>
    <cfRule type="cellIs" dxfId="984" priority="7494" operator="greaterThan">
      <formula>0</formula>
    </cfRule>
  </conditionalFormatting>
  <conditionalFormatting sqref="BE7">
    <cfRule type="cellIs" dxfId="983" priority="7487" operator="equal">
      <formula>0</formula>
    </cfRule>
    <cfRule type="cellIs" dxfId="982" priority="7488" operator="greaterThan">
      <formula>0</formula>
    </cfRule>
  </conditionalFormatting>
  <conditionalFormatting sqref="BE7">
    <cfRule type="cellIs" dxfId="981" priority="7481" operator="equal">
      <formula>0</formula>
    </cfRule>
    <cfRule type="cellIs" dxfId="980" priority="7482" operator="greaterThan">
      <formula>0</formula>
    </cfRule>
  </conditionalFormatting>
  <conditionalFormatting sqref="BE7">
    <cfRule type="cellIs" dxfId="979" priority="7483" operator="equal">
      <formula>0</formula>
    </cfRule>
    <cfRule type="cellIs" dxfId="978" priority="7484" operator="greaterThan">
      <formula>0</formula>
    </cfRule>
  </conditionalFormatting>
  <conditionalFormatting sqref="BE7">
    <cfRule type="cellIs" dxfId="977" priority="7469" operator="equal">
      <formula>0</formula>
    </cfRule>
    <cfRule type="cellIs" dxfId="976" priority="7470" operator="greaterThan">
      <formula>0</formula>
    </cfRule>
  </conditionalFormatting>
  <conditionalFormatting sqref="BE7">
    <cfRule type="cellIs" dxfId="975" priority="7465" operator="equal">
      <formula>0</formula>
    </cfRule>
    <cfRule type="cellIs" dxfId="974" priority="7466" operator="greaterThan">
      <formula>0</formula>
    </cfRule>
  </conditionalFormatting>
  <conditionalFormatting sqref="BE7">
    <cfRule type="cellIs" dxfId="973" priority="7467" operator="equal">
      <formula>0</formula>
    </cfRule>
    <cfRule type="cellIs" dxfId="972" priority="7468" operator="greaterThan">
      <formula>0</formula>
    </cfRule>
  </conditionalFormatting>
  <conditionalFormatting sqref="BE7">
    <cfRule type="cellIs" dxfId="971" priority="7461" operator="equal">
      <formula>0</formula>
    </cfRule>
    <cfRule type="cellIs" dxfId="970" priority="7462" operator="greaterThan">
      <formula>0</formula>
    </cfRule>
  </conditionalFormatting>
  <conditionalFormatting sqref="BE7">
    <cfRule type="cellIs" dxfId="969" priority="7459" operator="equal">
      <formula>0</formula>
    </cfRule>
    <cfRule type="cellIs" dxfId="968" priority="7460" operator="greaterThan">
      <formula>0</formula>
    </cfRule>
  </conditionalFormatting>
  <conditionalFormatting sqref="BE7">
    <cfRule type="cellIs" dxfId="967" priority="7455" operator="equal">
      <formula>0</formula>
    </cfRule>
    <cfRule type="cellIs" dxfId="966" priority="7456" operator="greaterThan">
      <formula>0</formula>
    </cfRule>
  </conditionalFormatting>
  <conditionalFormatting sqref="BE7">
    <cfRule type="cellIs" dxfId="965" priority="7449" operator="equal">
      <formula>0</formula>
    </cfRule>
    <cfRule type="cellIs" dxfId="964" priority="7450" operator="greaterThan">
      <formula>0</formula>
    </cfRule>
  </conditionalFormatting>
  <conditionalFormatting sqref="BE7">
    <cfRule type="cellIs" dxfId="963" priority="7447" operator="equal">
      <formula>0</formula>
    </cfRule>
    <cfRule type="cellIs" dxfId="962" priority="7448" operator="greaterThan">
      <formula>0</formula>
    </cfRule>
  </conditionalFormatting>
  <conditionalFormatting sqref="BE7">
    <cfRule type="cellIs" dxfId="961" priority="7445" operator="equal">
      <formula>0</formula>
    </cfRule>
    <cfRule type="cellIs" dxfId="960" priority="7446" operator="greaterThan">
      <formula>0</formula>
    </cfRule>
  </conditionalFormatting>
  <conditionalFormatting sqref="BE7">
    <cfRule type="cellIs" dxfId="959" priority="7443" operator="equal">
      <formula>0</formula>
    </cfRule>
    <cfRule type="cellIs" dxfId="958" priority="7444" operator="greaterThan">
      <formula>0</formula>
    </cfRule>
  </conditionalFormatting>
  <conditionalFormatting sqref="BE7">
    <cfRule type="cellIs" dxfId="957" priority="7405" operator="equal">
      <formula>0</formula>
    </cfRule>
    <cfRule type="cellIs" dxfId="956" priority="7406" operator="greaterThan">
      <formula>0</formula>
    </cfRule>
  </conditionalFormatting>
  <conditionalFormatting sqref="BE7">
    <cfRule type="cellIs" dxfId="955" priority="7399" operator="equal">
      <formula>0</formula>
    </cfRule>
    <cfRule type="cellIs" dxfId="954" priority="7400" operator="greaterThan">
      <formula>0</formula>
    </cfRule>
  </conditionalFormatting>
  <conditionalFormatting sqref="BE7">
    <cfRule type="cellIs" dxfId="953" priority="7393" operator="equal">
      <formula>0</formula>
    </cfRule>
    <cfRule type="cellIs" dxfId="952" priority="7394" operator="greaterThan">
      <formula>0</formula>
    </cfRule>
  </conditionalFormatting>
  <conditionalFormatting sqref="BE7">
    <cfRule type="cellIs" dxfId="951" priority="7395" operator="equal">
      <formula>0</formula>
    </cfRule>
    <cfRule type="cellIs" dxfId="950" priority="7396" operator="greaterThan">
      <formula>0</formula>
    </cfRule>
  </conditionalFormatting>
  <conditionalFormatting sqref="BE7">
    <cfRule type="cellIs" dxfId="949" priority="7381" operator="equal">
      <formula>0</formula>
    </cfRule>
    <cfRule type="cellIs" dxfId="948" priority="7382" operator="greaterThan">
      <formula>0</formula>
    </cfRule>
  </conditionalFormatting>
  <conditionalFormatting sqref="BE7">
    <cfRule type="cellIs" dxfId="947" priority="7377" operator="equal">
      <formula>0</formula>
    </cfRule>
    <cfRule type="cellIs" dxfId="946" priority="7378" operator="greaterThan">
      <formula>0</formula>
    </cfRule>
  </conditionalFormatting>
  <conditionalFormatting sqref="BE7">
    <cfRule type="cellIs" dxfId="945" priority="7379" operator="equal">
      <formula>0</formula>
    </cfRule>
    <cfRule type="cellIs" dxfId="944" priority="7380" operator="greaterThan">
      <formula>0</formula>
    </cfRule>
  </conditionalFormatting>
  <conditionalFormatting sqref="BE7">
    <cfRule type="cellIs" dxfId="943" priority="7373" operator="equal">
      <formula>0</formula>
    </cfRule>
    <cfRule type="cellIs" dxfId="942" priority="7374" operator="greaterThan">
      <formula>0</formula>
    </cfRule>
  </conditionalFormatting>
  <conditionalFormatting sqref="BE7">
    <cfRule type="cellIs" dxfId="941" priority="7371" operator="equal">
      <formula>0</formula>
    </cfRule>
    <cfRule type="cellIs" dxfId="940" priority="7372" operator="greaterThan">
      <formula>0</formula>
    </cfRule>
  </conditionalFormatting>
  <conditionalFormatting sqref="BE7">
    <cfRule type="cellIs" dxfId="939" priority="7367" operator="equal">
      <formula>0</formula>
    </cfRule>
    <cfRule type="cellIs" dxfId="938" priority="7368" operator="greaterThan">
      <formula>0</formula>
    </cfRule>
  </conditionalFormatting>
  <conditionalFormatting sqref="BE7">
    <cfRule type="cellIs" dxfId="937" priority="7361" operator="equal">
      <formula>0</formula>
    </cfRule>
    <cfRule type="cellIs" dxfId="936" priority="7362" operator="greaterThan">
      <formula>0</formula>
    </cfRule>
  </conditionalFormatting>
  <conditionalFormatting sqref="BE7">
    <cfRule type="cellIs" dxfId="935" priority="7359" operator="equal">
      <formula>0</formula>
    </cfRule>
    <cfRule type="cellIs" dxfId="934" priority="7360" operator="greaterThan">
      <formula>0</formula>
    </cfRule>
  </conditionalFormatting>
  <conditionalFormatting sqref="BE7">
    <cfRule type="cellIs" dxfId="933" priority="7357" operator="equal">
      <formula>0</formula>
    </cfRule>
    <cfRule type="cellIs" dxfId="932" priority="7358" operator="greaterThan">
      <formula>0</formula>
    </cfRule>
  </conditionalFormatting>
  <conditionalFormatting sqref="BE7">
    <cfRule type="cellIs" dxfId="931" priority="7355" operator="equal">
      <formula>0</formula>
    </cfRule>
    <cfRule type="cellIs" dxfId="930" priority="7356" operator="greaterThan">
      <formula>0</formula>
    </cfRule>
  </conditionalFormatting>
  <conditionalFormatting sqref="BE7">
    <cfRule type="cellIs" dxfId="929" priority="7319" operator="equal">
      <formula>0</formula>
    </cfRule>
    <cfRule type="cellIs" dxfId="928" priority="7320" operator="greaterThan">
      <formula>0</formula>
    </cfRule>
  </conditionalFormatting>
  <conditionalFormatting sqref="BE7">
    <cfRule type="cellIs" dxfId="927" priority="7313" operator="equal">
      <formula>0</formula>
    </cfRule>
    <cfRule type="cellIs" dxfId="926" priority="7314" operator="greaterThan">
      <formula>0</formula>
    </cfRule>
  </conditionalFormatting>
  <conditionalFormatting sqref="BE7">
    <cfRule type="cellIs" dxfId="925" priority="7315" operator="equal">
      <formula>0</formula>
    </cfRule>
    <cfRule type="cellIs" dxfId="924" priority="7316" operator="greaterThan">
      <formula>0</formula>
    </cfRule>
  </conditionalFormatting>
  <conditionalFormatting sqref="BE7">
    <cfRule type="cellIs" dxfId="923" priority="7307" operator="equal">
      <formula>0</formula>
    </cfRule>
    <cfRule type="cellIs" dxfId="922" priority="7308" operator="greaterThan">
      <formula>0</formula>
    </cfRule>
  </conditionalFormatting>
  <conditionalFormatting sqref="BE7">
    <cfRule type="cellIs" dxfId="921" priority="7305" operator="equal">
      <formula>0</formula>
    </cfRule>
    <cfRule type="cellIs" dxfId="920" priority="7306" operator="greaterThan">
      <formula>0</formula>
    </cfRule>
  </conditionalFormatting>
  <conditionalFormatting sqref="BE7">
    <cfRule type="cellIs" dxfId="919" priority="7301" operator="equal">
      <formula>0</formula>
    </cfRule>
    <cfRule type="cellIs" dxfId="918" priority="7302" operator="greaterThan">
      <formula>0</formula>
    </cfRule>
  </conditionalFormatting>
  <conditionalFormatting sqref="BE7">
    <cfRule type="cellIs" dxfId="917" priority="7293" operator="equal">
      <formula>0</formula>
    </cfRule>
    <cfRule type="cellIs" dxfId="916" priority="7294" operator="greaterThan">
      <formula>0</formula>
    </cfRule>
  </conditionalFormatting>
  <conditionalFormatting sqref="BE7">
    <cfRule type="cellIs" dxfId="915" priority="7291" operator="equal">
      <formula>0</formula>
    </cfRule>
    <cfRule type="cellIs" dxfId="914" priority="7292" operator="greaterThan">
      <formula>0</formula>
    </cfRule>
  </conditionalFormatting>
  <conditionalFormatting sqref="BE7">
    <cfRule type="cellIs" dxfId="913" priority="7289" operator="equal">
      <formula>0</formula>
    </cfRule>
    <cfRule type="cellIs" dxfId="912" priority="7290" operator="greaterThan">
      <formula>0</formula>
    </cfRule>
  </conditionalFormatting>
  <conditionalFormatting sqref="BE7">
    <cfRule type="cellIs" dxfId="911" priority="7287" operator="equal">
      <formula>0</formula>
    </cfRule>
    <cfRule type="cellIs" dxfId="910" priority="7288" operator="greaterThan">
      <formula>0</formula>
    </cfRule>
  </conditionalFormatting>
  <conditionalFormatting sqref="BE7">
    <cfRule type="cellIs" dxfId="909" priority="7221" operator="equal">
      <formula>0</formula>
    </cfRule>
    <cfRule type="cellIs" dxfId="908" priority="7222" operator="greaterThan">
      <formula>0</formula>
    </cfRule>
  </conditionalFormatting>
  <conditionalFormatting sqref="BE7">
    <cfRule type="cellIs" dxfId="907" priority="7215" operator="equal">
      <formula>0</formula>
    </cfRule>
    <cfRule type="cellIs" dxfId="906" priority="7216" operator="greaterThan">
      <formula>0</formula>
    </cfRule>
  </conditionalFormatting>
  <conditionalFormatting sqref="BE7">
    <cfRule type="cellIs" dxfId="905" priority="7209" operator="equal">
      <formula>0</formula>
    </cfRule>
    <cfRule type="cellIs" dxfId="904" priority="7210" operator="greaterThan">
      <formula>0</formula>
    </cfRule>
  </conditionalFormatting>
  <conditionalFormatting sqref="BE7">
    <cfRule type="cellIs" dxfId="903" priority="7211" operator="equal">
      <formula>0</formula>
    </cfRule>
    <cfRule type="cellIs" dxfId="902" priority="7212" operator="greaterThan">
      <formula>0</formula>
    </cfRule>
  </conditionalFormatting>
  <conditionalFormatting sqref="BE7">
    <cfRule type="cellIs" dxfId="901" priority="7197" operator="equal">
      <formula>0</formula>
    </cfRule>
    <cfRule type="cellIs" dxfId="900" priority="7198" operator="greaterThan">
      <formula>0</formula>
    </cfRule>
  </conditionalFormatting>
  <conditionalFormatting sqref="BE7">
    <cfRule type="cellIs" dxfId="899" priority="7193" operator="equal">
      <formula>0</formula>
    </cfRule>
    <cfRule type="cellIs" dxfId="898" priority="7194" operator="greaterThan">
      <formula>0</formula>
    </cfRule>
  </conditionalFormatting>
  <conditionalFormatting sqref="BE7">
    <cfRule type="cellIs" dxfId="897" priority="7195" operator="equal">
      <formula>0</formula>
    </cfRule>
    <cfRule type="cellIs" dxfId="896" priority="7196" operator="greaterThan">
      <formula>0</formula>
    </cfRule>
  </conditionalFormatting>
  <conditionalFormatting sqref="BE7">
    <cfRule type="cellIs" dxfId="895" priority="7189" operator="equal">
      <formula>0</formula>
    </cfRule>
    <cfRule type="cellIs" dxfId="894" priority="7190" operator="greaterThan">
      <formula>0</formula>
    </cfRule>
  </conditionalFormatting>
  <conditionalFormatting sqref="BE7">
    <cfRule type="cellIs" dxfId="893" priority="7187" operator="equal">
      <formula>0</formula>
    </cfRule>
    <cfRule type="cellIs" dxfId="892" priority="7188" operator="greaterThan">
      <formula>0</formula>
    </cfRule>
  </conditionalFormatting>
  <conditionalFormatting sqref="BE7">
    <cfRule type="cellIs" dxfId="891" priority="7183" operator="equal">
      <formula>0</formula>
    </cfRule>
    <cfRule type="cellIs" dxfId="890" priority="7184" operator="greaterThan">
      <formula>0</formula>
    </cfRule>
  </conditionalFormatting>
  <conditionalFormatting sqref="BE7">
    <cfRule type="cellIs" dxfId="889" priority="7177" operator="equal">
      <formula>0</formula>
    </cfRule>
    <cfRule type="cellIs" dxfId="888" priority="7178" operator="greaterThan">
      <formula>0</formula>
    </cfRule>
  </conditionalFormatting>
  <conditionalFormatting sqref="BE7">
    <cfRule type="cellIs" dxfId="887" priority="7175" operator="equal">
      <formula>0</formula>
    </cfRule>
    <cfRule type="cellIs" dxfId="886" priority="7176" operator="greaterThan">
      <formula>0</formula>
    </cfRule>
  </conditionalFormatting>
  <conditionalFormatting sqref="BE7">
    <cfRule type="cellIs" dxfId="885" priority="7173" operator="equal">
      <formula>0</formula>
    </cfRule>
    <cfRule type="cellIs" dxfId="884" priority="7174" operator="greaterThan">
      <formula>0</formula>
    </cfRule>
  </conditionalFormatting>
  <conditionalFormatting sqref="BE7">
    <cfRule type="cellIs" dxfId="883" priority="7171" operator="equal">
      <formula>0</formula>
    </cfRule>
    <cfRule type="cellIs" dxfId="882" priority="7172" operator="greaterThan">
      <formula>0</formula>
    </cfRule>
  </conditionalFormatting>
  <conditionalFormatting sqref="BE7">
    <cfRule type="cellIs" dxfId="881" priority="7135" operator="equal">
      <formula>0</formula>
    </cfRule>
    <cfRule type="cellIs" dxfId="880" priority="7136" operator="greaterThan">
      <formula>0</formula>
    </cfRule>
  </conditionalFormatting>
  <conditionalFormatting sqref="BE7">
    <cfRule type="cellIs" dxfId="879" priority="7129" operator="equal">
      <formula>0</formula>
    </cfRule>
    <cfRule type="cellIs" dxfId="878" priority="7130" operator="greaterThan">
      <formula>0</formula>
    </cfRule>
  </conditionalFormatting>
  <conditionalFormatting sqref="BE7">
    <cfRule type="cellIs" dxfId="877" priority="7131" operator="equal">
      <formula>0</formula>
    </cfRule>
    <cfRule type="cellIs" dxfId="876" priority="7132" operator="greaterThan">
      <formula>0</formula>
    </cfRule>
  </conditionalFormatting>
  <conditionalFormatting sqref="BE7">
    <cfRule type="cellIs" dxfId="875" priority="7123" operator="equal">
      <formula>0</formula>
    </cfRule>
    <cfRule type="cellIs" dxfId="874" priority="7124" operator="greaterThan">
      <formula>0</formula>
    </cfRule>
  </conditionalFormatting>
  <conditionalFormatting sqref="BE7">
    <cfRule type="cellIs" dxfId="873" priority="7121" operator="equal">
      <formula>0</formula>
    </cfRule>
    <cfRule type="cellIs" dxfId="872" priority="7122" operator="greaterThan">
      <formula>0</formula>
    </cfRule>
  </conditionalFormatting>
  <conditionalFormatting sqref="BE7">
    <cfRule type="cellIs" dxfId="871" priority="7117" operator="equal">
      <formula>0</formula>
    </cfRule>
    <cfRule type="cellIs" dxfId="870" priority="7118" operator="greaterThan">
      <formula>0</formula>
    </cfRule>
  </conditionalFormatting>
  <conditionalFormatting sqref="BE7">
    <cfRule type="cellIs" dxfId="869" priority="7109" operator="equal">
      <formula>0</formula>
    </cfRule>
    <cfRule type="cellIs" dxfId="868" priority="7110" operator="greaterThan">
      <formula>0</formula>
    </cfRule>
  </conditionalFormatting>
  <conditionalFormatting sqref="BE7">
    <cfRule type="cellIs" dxfId="867" priority="7107" operator="equal">
      <formula>0</formula>
    </cfRule>
    <cfRule type="cellIs" dxfId="866" priority="7108" operator="greaterThan">
      <formula>0</formula>
    </cfRule>
  </conditionalFormatting>
  <conditionalFormatting sqref="BE7">
    <cfRule type="cellIs" dxfId="865" priority="7105" operator="equal">
      <formula>0</formula>
    </cfRule>
    <cfRule type="cellIs" dxfId="864" priority="7106" operator="greaterThan">
      <formula>0</formula>
    </cfRule>
  </conditionalFormatting>
  <conditionalFormatting sqref="BE7">
    <cfRule type="cellIs" dxfId="863" priority="7103" operator="equal">
      <formula>0</formula>
    </cfRule>
    <cfRule type="cellIs" dxfId="862" priority="7104" operator="greaterThan">
      <formula>0</formula>
    </cfRule>
  </conditionalFormatting>
  <conditionalFormatting sqref="BE7">
    <cfRule type="cellIs" dxfId="861" priority="7039" operator="equal">
      <formula>0</formula>
    </cfRule>
    <cfRule type="cellIs" dxfId="860" priority="7040" operator="greaterThan">
      <formula>0</formula>
    </cfRule>
  </conditionalFormatting>
  <conditionalFormatting sqref="BE7">
    <cfRule type="cellIs" dxfId="859" priority="7033" operator="equal">
      <formula>0</formula>
    </cfRule>
    <cfRule type="cellIs" dxfId="858" priority="7034" operator="greaterThan">
      <formula>0</formula>
    </cfRule>
  </conditionalFormatting>
  <conditionalFormatting sqref="BE7">
    <cfRule type="cellIs" dxfId="857" priority="7035" operator="equal">
      <formula>0</formula>
    </cfRule>
    <cfRule type="cellIs" dxfId="856" priority="7036" operator="greaterThan">
      <formula>0</formula>
    </cfRule>
  </conditionalFormatting>
  <conditionalFormatting sqref="BE7">
    <cfRule type="cellIs" dxfId="855" priority="7027" operator="equal">
      <formula>0</formula>
    </cfRule>
    <cfRule type="cellIs" dxfId="854" priority="7028" operator="greaterThan">
      <formula>0</formula>
    </cfRule>
  </conditionalFormatting>
  <conditionalFormatting sqref="BE7">
    <cfRule type="cellIs" dxfId="853" priority="7025" operator="equal">
      <formula>0</formula>
    </cfRule>
    <cfRule type="cellIs" dxfId="852" priority="7026" operator="greaterThan">
      <formula>0</formula>
    </cfRule>
  </conditionalFormatting>
  <conditionalFormatting sqref="BE7">
    <cfRule type="cellIs" dxfId="851" priority="7021" operator="equal">
      <formula>0</formula>
    </cfRule>
    <cfRule type="cellIs" dxfId="850" priority="7022" operator="greaterThan">
      <formula>0</formula>
    </cfRule>
  </conditionalFormatting>
  <conditionalFormatting sqref="BE7">
    <cfRule type="cellIs" dxfId="849" priority="7013" operator="equal">
      <formula>0</formula>
    </cfRule>
    <cfRule type="cellIs" dxfId="848" priority="7014" operator="greaterThan">
      <formula>0</formula>
    </cfRule>
  </conditionalFormatting>
  <conditionalFormatting sqref="BE7">
    <cfRule type="cellIs" dxfId="847" priority="7011" operator="equal">
      <formula>0</formula>
    </cfRule>
    <cfRule type="cellIs" dxfId="846" priority="7012" operator="greaterThan">
      <formula>0</formula>
    </cfRule>
  </conditionalFormatting>
  <conditionalFormatting sqref="BE7">
    <cfRule type="cellIs" dxfId="845" priority="7009" operator="equal">
      <formula>0</formula>
    </cfRule>
    <cfRule type="cellIs" dxfId="844" priority="7010" operator="greaterThan">
      <formula>0</formula>
    </cfRule>
  </conditionalFormatting>
  <conditionalFormatting sqref="BE7">
    <cfRule type="cellIs" dxfId="843" priority="7007" operator="equal">
      <formula>0</formula>
    </cfRule>
    <cfRule type="cellIs" dxfId="842" priority="7008" operator="greaterThan">
      <formula>0</formula>
    </cfRule>
  </conditionalFormatting>
  <conditionalFormatting sqref="BE7">
    <cfRule type="cellIs" dxfId="841" priority="6949" operator="equal">
      <formula>0</formula>
    </cfRule>
    <cfRule type="cellIs" dxfId="840" priority="6950" operator="greaterThan">
      <formula>0</formula>
    </cfRule>
  </conditionalFormatting>
  <conditionalFormatting sqref="BE7">
    <cfRule type="cellIs" dxfId="839" priority="6947" operator="equal">
      <formula>0</formula>
    </cfRule>
    <cfRule type="cellIs" dxfId="838" priority="6948" operator="greaterThan">
      <formula>0</formula>
    </cfRule>
  </conditionalFormatting>
  <conditionalFormatting sqref="BE7">
    <cfRule type="cellIs" dxfId="837" priority="6943" operator="equal">
      <formula>0</formula>
    </cfRule>
    <cfRule type="cellIs" dxfId="836" priority="6944" operator="greaterThan">
      <formula>0</formula>
    </cfRule>
  </conditionalFormatting>
  <conditionalFormatting sqref="BE7">
    <cfRule type="cellIs" dxfId="835" priority="6935" operator="equal">
      <formula>0</formula>
    </cfRule>
    <cfRule type="cellIs" dxfId="834" priority="6936" operator="greaterThan">
      <formula>0</formula>
    </cfRule>
  </conditionalFormatting>
  <conditionalFormatting sqref="BE7">
    <cfRule type="cellIs" dxfId="833" priority="6887" operator="equal">
      <formula>0</formula>
    </cfRule>
    <cfRule type="cellIs" dxfId="832" priority="6888" operator="greaterThan">
      <formula>0</formula>
    </cfRule>
  </conditionalFormatting>
  <conditionalFormatting sqref="BE7">
    <cfRule type="cellIs" dxfId="831" priority="6881" operator="equal">
      <formula>0</formula>
    </cfRule>
    <cfRule type="cellIs" dxfId="830" priority="6882" operator="greaterThan">
      <formula>0</formula>
    </cfRule>
  </conditionalFormatting>
  <conditionalFormatting sqref="BE7">
    <cfRule type="cellIs" dxfId="829" priority="6883" operator="equal">
      <formula>0</formula>
    </cfRule>
    <cfRule type="cellIs" dxfId="828" priority="6884" operator="greaterThan">
      <formula>0</formula>
    </cfRule>
  </conditionalFormatting>
  <conditionalFormatting sqref="BE7">
    <cfRule type="cellIs" dxfId="827" priority="6875" operator="equal">
      <formula>0</formula>
    </cfRule>
    <cfRule type="cellIs" dxfId="826" priority="6876" operator="greaterThan">
      <formula>0</formula>
    </cfRule>
  </conditionalFormatting>
  <conditionalFormatting sqref="BE7">
    <cfRule type="cellIs" dxfId="825" priority="6873" operator="equal">
      <formula>0</formula>
    </cfRule>
    <cfRule type="cellIs" dxfId="824" priority="6874" operator="greaterThan">
      <formula>0</formula>
    </cfRule>
  </conditionalFormatting>
  <conditionalFormatting sqref="BE7">
    <cfRule type="cellIs" dxfId="823" priority="6869" operator="equal">
      <formula>0</formula>
    </cfRule>
    <cfRule type="cellIs" dxfId="822" priority="6870" operator="greaterThan">
      <formula>0</formula>
    </cfRule>
  </conditionalFormatting>
  <conditionalFormatting sqref="BE7">
    <cfRule type="cellIs" dxfId="821" priority="6861" operator="equal">
      <formula>0</formula>
    </cfRule>
    <cfRule type="cellIs" dxfId="820" priority="6862" operator="greaterThan">
      <formula>0</formula>
    </cfRule>
  </conditionalFormatting>
  <conditionalFormatting sqref="BE7">
    <cfRule type="cellIs" dxfId="819" priority="6859" operator="equal">
      <formula>0</formula>
    </cfRule>
    <cfRule type="cellIs" dxfId="818" priority="6860" operator="greaterThan">
      <formula>0</formula>
    </cfRule>
  </conditionalFormatting>
  <conditionalFormatting sqref="BE7">
    <cfRule type="cellIs" dxfId="817" priority="6857" operator="equal">
      <formula>0</formula>
    </cfRule>
    <cfRule type="cellIs" dxfId="816" priority="6858" operator="greaterThan">
      <formula>0</formula>
    </cfRule>
  </conditionalFormatting>
  <conditionalFormatting sqref="BE7">
    <cfRule type="cellIs" dxfId="815" priority="6855" operator="equal">
      <formula>0</formula>
    </cfRule>
    <cfRule type="cellIs" dxfId="814" priority="6856" operator="greaterThan">
      <formula>0</formula>
    </cfRule>
  </conditionalFormatting>
  <conditionalFormatting sqref="BE7">
    <cfRule type="cellIs" dxfId="813" priority="6797" operator="equal">
      <formula>0</formula>
    </cfRule>
    <cfRule type="cellIs" dxfId="812" priority="6798" operator="greaterThan">
      <formula>0</formula>
    </cfRule>
  </conditionalFormatting>
  <conditionalFormatting sqref="BE7">
    <cfRule type="cellIs" dxfId="811" priority="6795" operator="equal">
      <formula>0</formula>
    </cfRule>
    <cfRule type="cellIs" dxfId="810" priority="6796" operator="greaterThan">
      <formula>0</formula>
    </cfRule>
  </conditionalFormatting>
  <conditionalFormatting sqref="BE7">
    <cfRule type="cellIs" dxfId="809" priority="6791" operator="equal">
      <formula>0</formula>
    </cfRule>
    <cfRule type="cellIs" dxfId="808" priority="6792" operator="greaterThan">
      <formula>0</formula>
    </cfRule>
  </conditionalFormatting>
  <conditionalFormatting sqref="BE7">
    <cfRule type="cellIs" dxfId="807" priority="6783" operator="equal">
      <formula>0</formula>
    </cfRule>
    <cfRule type="cellIs" dxfId="806" priority="6784" operator="greaterThan">
      <formula>0</formula>
    </cfRule>
  </conditionalFormatting>
  <conditionalFormatting sqref="BE7">
    <cfRule type="cellIs" dxfId="805" priority="6741" operator="equal">
      <formula>0</formula>
    </cfRule>
    <cfRule type="cellIs" dxfId="804" priority="6742" operator="greaterThan">
      <formula>0</formula>
    </cfRule>
  </conditionalFormatting>
  <conditionalFormatting sqref="BE7">
    <cfRule type="cellIs" dxfId="803" priority="6739" operator="equal">
      <formula>0</formula>
    </cfRule>
    <cfRule type="cellIs" dxfId="802" priority="6740" operator="greaterThan">
      <formula>0</formula>
    </cfRule>
  </conditionalFormatting>
  <conditionalFormatting sqref="BE7">
    <cfRule type="cellIs" dxfId="801" priority="6735" operator="equal">
      <formula>0</formula>
    </cfRule>
    <cfRule type="cellIs" dxfId="800" priority="6736" operator="greaterThan">
      <formula>0</formula>
    </cfRule>
  </conditionalFormatting>
  <conditionalFormatting sqref="BE7">
    <cfRule type="cellIs" dxfId="799" priority="6727" operator="equal">
      <formula>0</formula>
    </cfRule>
    <cfRule type="cellIs" dxfId="798" priority="6728" operator="greaterThan">
      <formula>0</formula>
    </cfRule>
  </conditionalFormatting>
  <conditionalFormatting sqref="BE7">
    <cfRule type="cellIs" dxfId="797" priority="6657" operator="equal">
      <formula>0</formula>
    </cfRule>
    <cfRule type="cellIs" dxfId="796" priority="6658" operator="greaterThan">
      <formula>0</formula>
    </cfRule>
  </conditionalFormatting>
  <conditionalFormatting sqref="BE7">
    <cfRule type="cellIs" dxfId="795" priority="6655" operator="equal">
      <formula>0</formula>
    </cfRule>
    <cfRule type="cellIs" dxfId="794" priority="6656" operator="greaterThan">
      <formula>0</formula>
    </cfRule>
  </conditionalFormatting>
  <conditionalFormatting sqref="BE7">
    <cfRule type="cellIs" dxfId="793" priority="6651" operator="equal">
      <formula>0</formula>
    </cfRule>
    <cfRule type="cellIs" dxfId="792" priority="6652" operator="greaterThan">
      <formula>0</formula>
    </cfRule>
  </conditionalFormatting>
  <conditionalFormatting sqref="BE7">
    <cfRule type="cellIs" dxfId="791" priority="6643" operator="equal">
      <formula>0</formula>
    </cfRule>
    <cfRule type="cellIs" dxfId="790" priority="6644" operator="greaterThan">
      <formula>0</formula>
    </cfRule>
  </conditionalFormatting>
  <conditionalFormatting sqref="BE7">
    <cfRule type="cellIs" dxfId="789" priority="6537" operator="equal">
      <formula>0</formula>
    </cfRule>
    <cfRule type="cellIs" dxfId="788" priority="6538" operator="greaterThan">
      <formula>0</formula>
    </cfRule>
  </conditionalFormatting>
  <conditionalFormatting sqref="BE7">
    <cfRule type="cellIs" dxfId="787" priority="6527" operator="equal">
      <formula>0</formula>
    </cfRule>
    <cfRule type="cellIs" dxfId="786" priority="6528" operator="greaterThan">
      <formula>0</formula>
    </cfRule>
  </conditionalFormatting>
  <conditionalFormatting sqref="BE7">
    <cfRule type="cellIs" dxfId="785" priority="6493" operator="equal">
      <formula>0</formula>
    </cfRule>
    <cfRule type="cellIs" dxfId="784" priority="6494" operator="greaterThan">
      <formula>0</formula>
    </cfRule>
  </conditionalFormatting>
  <conditionalFormatting sqref="BE7">
    <cfRule type="cellIs" dxfId="783" priority="6519" operator="equal">
      <formula>0</formula>
    </cfRule>
    <cfRule type="cellIs" dxfId="782" priority="6520" operator="greaterThan">
      <formula>0</formula>
    </cfRule>
  </conditionalFormatting>
  <conditionalFormatting sqref="BE7">
    <cfRule type="cellIs" dxfId="781" priority="6513" operator="equal">
      <formula>0</formula>
    </cfRule>
    <cfRule type="cellIs" dxfId="780" priority="6514" operator="greaterThan">
      <formula>0</formula>
    </cfRule>
  </conditionalFormatting>
  <conditionalFormatting sqref="BE7">
    <cfRule type="cellIs" dxfId="779" priority="6507" operator="equal">
      <formula>0</formula>
    </cfRule>
    <cfRule type="cellIs" dxfId="778" priority="6508" operator="greaterThan">
      <formula>0</formula>
    </cfRule>
  </conditionalFormatting>
  <conditionalFormatting sqref="BE7">
    <cfRule type="cellIs" dxfId="777" priority="6509" operator="equal">
      <formula>0</formula>
    </cfRule>
    <cfRule type="cellIs" dxfId="776" priority="6510" operator="greaterThan">
      <formula>0</formula>
    </cfRule>
  </conditionalFormatting>
  <conditionalFormatting sqref="BE7">
    <cfRule type="cellIs" dxfId="775" priority="6497" operator="equal">
      <formula>0</formula>
    </cfRule>
    <cfRule type="cellIs" dxfId="774" priority="6498" operator="greaterThan">
      <formula>0</formula>
    </cfRule>
  </conditionalFormatting>
  <conditionalFormatting sqref="BE7">
    <cfRule type="cellIs" dxfId="773" priority="6495" operator="equal">
      <formula>0</formula>
    </cfRule>
    <cfRule type="cellIs" dxfId="772" priority="6496" operator="greaterThan">
      <formula>0</formula>
    </cfRule>
  </conditionalFormatting>
  <conditionalFormatting sqref="BE7">
    <cfRule type="cellIs" dxfId="771" priority="6491" operator="equal">
      <formula>0</formula>
    </cfRule>
    <cfRule type="cellIs" dxfId="770" priority="6492" operator="greaterThan">
      <formula>0</formula>
    </cfRule>
  </conditionalFormatting>
  <conditionalFormatting sqref="BE7">
    <cfRule type="cellIs" dxfId="769" priority="6489" operator="equal">
      <formula>0</formula>
    </cfRule>
    <cfRule type="cellIs" dxfId="768" priority="6490" operator="greaterThan">
      <formula>0</formula>
    </cfRule>
  </conditionalFormatting>
  <conditionalFormatting sqref="BE7">
    <cfRule type="cellIs" dxfId="767" priority="6485" operator="equal">
      <formula>0</formula>
    </cfRule>
    <cfRule type="cellIs" dxfId="766" priority="6486" operator="greaterThan">
      <formula>0</formula>
    </cfRule>
  </conditionalFormatting>
  <conditionalFormatting sqref="BE7">
    <cfRule type="cellIs" dxfId="765" priority="6487" operator="equal">
      <formula>0</formula>
    </cfRule>
    <cfRule type="cellIs" dxfId="764" priority="6488" operator="greaterThan">
      <formula>0</formula>
    </cfRule>
  </conditionalFormatting>
  <conditionalFormatting sqref="BE7">
    <cfRule type="cellIs" dxfId="763" priority="6483" operator="equal">
      <formula>0</formula>
    </cfRule>
    <cfRule type="cellIs" dxfId="762" priority="6484" operator="greaterThan">
      <formula>0</formula>
    </cfRule>
  </conditionalFormatting>
  <conditionalFormatting sqref="BE7">
    <cfRule type="cellIs" dxfId="761" priority="6481" operator="equal">
      <formula>0</formula>
    </cfRule>
    <cfRule type="cellIs" dxfId="760" priority="6482" operator="greaterThan">
      <formula>0</formula>
    </cfRule>
  </conditionalFormatting>
  <conditionalFormatting sqref="BE7">
    <cfRule type="cellIs" dxfId="759" priority="6479" operator="equal">
      <formula>0</formula>
    </cfRule>
    <cfRule type="cellIs" dxfId="758" priority="6480" operator="greaterThan">
      <formula>0</formula>
    </cfRule>
  </conditionalFormatting>
  <conditionalFormatting sqref="BE7">
    <cfRule type="cellIs" dxfId="757" priority="6477" operator="equal">
      <formula>0</formula>
    </cfRule>
    <cfRule type="cellIs" dxfId="756" priority="6478" operator="greaterThan">
      <formula>0</formula>
    </cfRule>
  </conditionalFormatting>
  <conditionalFormatting sqref="BE7">
    <cfRule type="cellIs" dxfId="755" priority="6475" operator="equal">
      <formula>0</formula>
    </cfRule>
    <cfRule type="cellIs" dxfId="754" priority="6476" operator="greaterThan">
      <formula>0</formula>
    </cfRule>
  </conditionalFormatting>
  <conditionalFormatting sqref="BE7">
    <cfRule type="cellIs" dxfId="753" priority="6473" operator="equal">
      <formula>0</formula>
    </cfRule>
    <cfRule type="cellIs" dxfId="752" priority="6474" operator="greaterThan">
      <formula>0</formula>
    </cfRule>
  </conditionalFormatting>
  <conditionalFormatting sqref="BE7">
    <cfRule type="cellIs" dxfId="751" priority="6471" operator="equal">
      <formula>0</formula>
    </cfRule>
    <cfRule type="cellIs" dxfId="750" priority="6472" operator="greaterThan">
      <formula>0</formula>
    </cfRule>
  </conditionalFormatting>
  <conditionalFormatting sqref="BE7">
    <cfRule type="cellIs" dxfId="749" priority="6461" operator="equal">
      <formula>0</formula>
    </cfRule>
    <cfRule type="cellIs" dxfId="748" priority="6462" operator="greaterThan">
      <formula>0</formula>
    </cfRule>
  </conditionalFormatting>
  <conditionalFormatting sqref="BE7">
    <cfRule type="cellIs" dxfId="747" priority="6455" operator="equal">
      <formula>0</formula>
    </cfRule>
    <cfRule type="cellIs" dxfId="746" priority="6456" operator="greaterThan">
      <formula>0</formula>
    </cfRule>
  </conditionalFormatting>
  <conditionalFormatting sqref="BE7">
    <cfRule type="cellIs" dxfId="745" priority="6449" operator="equal">
      <formula>0</formula>
    </cfRule>
    <cfRule type="cellIs" dxfId="744" priority="6450" operator="greaterThan">
      <formula>0</formula>
    </cfRule>
  </conditionalFormatting>
  <conditionalFormatting sqref="BE7">
    <cfRule type="cellIs" dxfId="743" priority="6451" operator="equal">
      <formula>0</formula>
    </cfRule>
    <cfRule type="cellIs" dxfId="742" priority="6452" operator="greaterThan">
      <formula>0</formula>
    </cfRule>
  </conditionalFormatting>
  <conditionalFormatting sqref="BE7">
    <cfRule type="cellIs" dxfId="741" priority="6437" operator="equal">
      <formula>0</formula>
    </cfRule>
    <cfRule type="cellIs" dxfId="740" priority="6438" operator="greaterThan">
      <formula>0</formula>
    </cfRule>
  </conditionalFormatting>
  <conditionalFormatting sqref="BE7">
    <cfRule type="cellIs" dxfId="739" priority="6433" operator="equal">
      <formula>0</formula>
    </cfRule>
    <cfRule type="cellIs" dxfId="738" priority="6434" operator="greaterThan">
      <formula>0</formula>
    </cfRule>
  </conditionalFormatting>
  <conditionalFormatting sqref="BE7">
    <cfRule type="cellIs" dxfId="737" priority="6435" operator="equal">
      <formula>0</formula>
    </cfRule>
    <cfRule type="cellIs" dxfId="736" priority="6436" operator="greaterThan">
      <formula>0</formula>
    </cfRule>
  </conditionalFormatting>
  <conditionalFormatting sqref="BE7">
    <cfRule type="cellIs" dxfId="735" priority="6429" operator="equal">
      <formula>0</formula>
    </cfRule>
    <cfRule type="cellIs" dxfId="734" priority="6430" operator="greaterThan">
      <formula>0</formula>
    </cfRule>
  </conditionalFormatting>
  <conditionalFormatting sqref="BE7">
    <cfRule type="cellIs" dxfId="733" priority="6427" operator="equal">
      <formula>0</formula>
    </cfRule>
    <cfRule type="cellIs" dxfId="732" priority="6428" operator="greaterThan">
      <formula>0</formula>
    </cfRule>
  </conditionalFormatting>
  <conditionalFormatting sqref="BE7">
    <cfRule type="cellIs" dxfId="731" priority="6423" operator="equal">
      <formula>0</formula>
    </cfRule>
    <cfRule type="cellIs" dxfId="730" priority="6424" operator="greaterThan">
      <formula>0</formula>
    </cfRule>
  </conditionalFormatting>
  <conditionalFormatting sqref="BE7">
    <cfRule type="cellIs" dxfId="729" priority="6417" operator="equal">
      <formula>0</formula>
    </cfRule>
    <cfRule type="cellIs" dxfId="728" priority="6418" operator="greaterThan">
      <formula>0</formula>
    </cfRule>
  </conditionalFormatting>
  <conditionalFormatting sqref="BE7">
    <cfRule type="cellIs" dxfId="727" priority="6415" operator="equal">
      <formula>0</formula>
    </cfRule>
    <cfRule type="cellIs" dxfId="726" priority="6416" operator="greaterThan">
      <formula>0</formula>
    </cfRule>
  </conditionalFormatting>
  <conditionalFormatting sqref="BE7">
    <cfRule type="cellIs" dxfId="725" priority="6413" operator="equal">
      <formula>0</formula>
    </cfRule>
    <cfRule type="cellIs" dxfId="724" priority="6414" operator="greaterThan">
      <formula>0</formula>
    </cfRule>
  </conditionalFormatting>
  <conditionalFormatting sqref="BE7">
    <cfRule type="cellIs" dxfId="723" priority="6411" operator="equal">
      <formula>0</formula>
    </cfRule>
    <cfRule type="cellIs" dxfId="722" priority="6412" operator="greaterThan">
      <formula>0</formula>
    </cfRule>
  </conditionalFormatting>
  <conditionalFormatting sqref="BE7">
    <cfRule type="cellIs" dxfId="721" priority="6373" operator="equal">
      <formula>0</formula>
    </cfRule>
    <cfRule type="cellIs" dxfId="720" priority="6374" operator="greaterThan">
      <formula>0</formula>
    </cfRule>
  </conditionalFormatting>
  <conditionalFormatting sqref="BE7">
    <cfRule type="cellIs" dxfId="719" priority="6367" operator="equal">
      <formula>0</formula>
    </cfRule>
    <cfRule type="cellIs" dxfId="718" priority="6368" operator="greaterThan">
      <formula>0</formula>
    </cfRule>
  </conditionalFormatting>
  <conditionalFormatting sqref="BE7">
    <cfRule type="cellIs" dxfId="717" priority="6361" operator="equal">
      <formula>0</formula>
    </cfRule>
    <cfRule type="cellIs" dxfId="716" priority="6362" operator="greaterThan">
      <formula>0</formula>
    </cfRule>
  </conditionalFormatting>
  <conditionalFormatting sqref="BE7">
    <cfRule type="cellIs" dxfId="715" priority="6363" operator="equal">
      <formula>0</formula>
    </cfRule>
    <cfRule type="cellIs" dxfId="714" priority="6364" operator="greaterThan">
      <formula>0</formula>
    </cfRule>
  </conditionalFormatting>
  <conditionalFormatting sqref="BE7">
    <cfRule type="cellIs" dxfId="713" priority="6349" operator="equal">
      <formula>0</formula>
    </cfRule>
    <cfRule type="cellIs" dxfId="712" priority="6350" operator="greaterThan">
      <formula>0</formula>
    </cfRule>
  </conditionalFormatting>
  <conditionalFormatting sqref="BE7">
    <cfRule type="cellIs" dxfId="711" priority="6345" operator="equal">
      <formula>0</formula>
    </cfRule>
    <cfRule type="cellIs" dxfId="710" priority="6346" operator="greaterThan">
      <formula>0</formula>
    </cfRule>
  </conditionalFormatting>
  <conditionalFormatting sqref="BE7">
    <cfRule type="cellIs" dxfId="709" priority="6347" operator="equal">
      <formula>0</formula>
    </cfRule>
    <cfRule type="cellIs" dxfId="708" priority="6348" operator="greaterThan">
      <formula>0</formula>
    </cfRule>
  </conditionalFormatting>
  <conditionalFormatting sqref="BE7">
    <cfRule type="cellIs" dxfId="707" priority="6341" operator="equal">
      <formula>0</formula>
    </cfRule>
    <cfRule type="cellIs" dxfId="706" priority="6342" operator="greaterThan">
      <formula>0</formula>
    </cfRule>
  </conditionalFormatting>
  <conditionalFormatting sqref="BE7">
    <cfRule type="cellIs" dxfId="705" priority="6339" operator="equal">
      <formula>0</formula>
    </cfRule>
    <cfRule type="cellIs" dxfId="704" priority="6340" operator="greaterThan">
      <formula>0</formula>
    </cfRule>
  </conditionalFormatting>
  <conditionalFormatting sqref="BE7">
    <cfRule type="cellIs" dxfId="703" priority="6335" operator="equal">
      <formula>0</formula>
    </cfRule>
    <cfRule type="cellIs" dxfId="702" priority="6336" operator="greaterThan">
      <formula>0</formula>
    </cfRule>
  </conditionalFormatting>
  <conditionalFormatting sqref="BE7">
    <cfRule type="cellIs" dxfId="701" priority="6329" operator="equal">
      <formula>0</formula>
    </cfRule>
    <cfRule type="cellIs" dxfId="700" priority="6330" operator="greaterThan">
      <formula>0</formula>
    </cfRule>
  </conditionalFormatting>
  <conditionalFormatting sqref="BE7">
    <cfRule type="cellIs" dxfId="699" priority="6327" operator="equal">
      <formula>0</formula>
    </cfRule>
    <cfRule type="cellIs" dxfId="698" priority="6328" operator="greaterThan">
      <formula>0</formula>
    </cfRule>
  </conditionalFormatting>
  <conditionalFormatting sqref="BE7">
    <cfRule type="cellIs" dxfId="697" priority="6325" operator="equal">
      <formula>0</formula>
    </cfRule>
    <cfRule type="cellIs" dxfId="696" priority="6326" operator="greaterThan">
      <formula>0</formula>
    </cfRule>
  </conditionalFormatting>
  <conditionalFormatting sqref="BE7">
    <cfRule type="cellIs" dxfId="695" priority="6323" operator="equal">
      <formula>0</formula>
    </cfRule>
    <cfRule type="cellIs" dxfId="694" priority="6324" operator="greaterThan">
      <formula>0</formula>
    </cfRule>
  </conditionalFormatting>
  <conditionalFormatting sqref="BE7">
    <cfRule type="cellIs" dxfId="693" priority="6287" operator="equal">
      <formula>0</formula>
    </cfRule>
    <cfRule type="cellIs" dxfId="692" priority="6288" operator="greaterThan">
      <formula>0</formula>
    </cfRule>
  </conditionalFormatting>
  <conditionalFormatting sqref="BE7">
    <cfRule type="cellIs" dxfId="691" priority="6281" operator="equal">
      <formula>0</formula>
    </cfRule>
    <cfRule type="cellIs" dxfId="690" priority="6282" operator="greaterThan">
      <formula>0</formula>
    </cfRule>
  </conditionalFormatting>
  <conditionalFormatting sqref="BE7">
    <cfRule type="cellIs" dxfId="689" priority="6283" operator="equal">
      <formula>0</formula>
    </cfRule>
    <cfRule type="cellIs" dxfId="688" priority="6284" operator="greaterThan">
      <formula>0</formula>
    </cfRule>
  </conditionalFormatting>
  <conditionalFormatting sqref="BE7">
    <cfRule type="cellIs" dxfId="687" priority="6275" operator="equal">
      <formula>0</formula>
    </cfRule>
    <cfRule type="cellIs" dxfId="686" priority="6276" operator="greaterThan">
      <formula>0</formula>
    </cfRule>
  </conditionalFormatting>
  <conditionalFormatting sqref="BE7">
    <cfRule type="cellIs" dxfId="685" priority="6273" operator="equal">
      <formula>0</formula>
    </cfRule>
    <cfRule type="cellIs" dxfId="684" priority="6274" operator="greaterThan">
      <formula>0</formula>
    </cfRule>
  </conditionalFormatting>
  <conditionalFormatting sqref="BE7">
    <cfRule type="cellIs" dxfId="683" priority="6269" operator="equal">
      <formula>0</formula>
    </cfRule>
    <cfRule type="cellIs" dxfId="682" priority="6270" operator="greaterThan">
      <formula>0</formula>
    </cfRule>
  </conditionalFormatting>
  <conditionalFormatting sqref="BE7">
    <cfRule type="cellIs" dxfId="681" priority="6261" operator="equal">
      <formula>0</formula>
    </cfRule>
    <cfRule type="cellIs" dxfId="680" priority="6262" operator="greaterThan">
      <formula>0</formula>
    </cfRule>
  </conditionalFormatting>
  <conditionalFormatting sqref="BE7">
    <cfRule type="cellIs" dxfId="679" priority="6259" operator="equal">
      <formula>0</formula>
    </cfRule>
    <cfRule type="cellIs" dxfId="678" priority="6260" operator="greaterThan">
      <formula>0</formula>
    </cfRule>
  </conditionalFormatting>
  <conditionalFormatting sqref="BE7">
    <cfRule type="cellIs" dxfId="677" priority="6257" operator="equal">
      <formula>0</formula>
    </cfRule>
    <cfRule type="cellIs" dxfId="676" priority="6258" operator="greaterThan">
      <formula>0</formula>
    </cfRule>
  </conditionalFormatting>
  <conditionalFormatting sqref="BE7">
    <cfRule type="cellIs" dxfId="675" priority="6255" operator="equal">
      <formula>0</formula>
    </cfRule>
    <cfRule type="cellIs" dxfId="674" priority="6256" operator="greaterThan">
      <formula>0</formula>
    </cfRule>
  </conditionalFormatting>
  <conditionalFormatting sqref="BE7">
    <cfRule type="cellIs" dxfId="673" priority="6189" operator="equal">
      <formula>0</formula>
    </cfRule>
    <cfRule type="cellIs" dxfId="672" priority="6190" operator="greaterThan">
      <formula>0</formula>
    </cfRule>
  </conditionalFormatting>
  <conditionalFormatting sqref="BE7">
    <cfRule type="cellIs" dxfId="671" priority="6183" operator="equal">
      <formula>0</formula>
    </cfRule>
    <cfRule type="cellIs" dxfId="670" priority="6184" operator="greaterThan">
      <formula>0</formula>
    </cfRule>
  </conditionalFormatting>
  <conditionalFormatting sqref="BE7">
    <cfRule type="cellIs" dxfId="669" priority="6177" operator="equal">
      <formula>0</formula>
    </cfRule>
    <cfRule type="cellIs" dxfId="668" priority="6178" operator="greaterThan">
      <formula>0</formula>
    </cfRule>
  </conditionalFormatting>
  <conditionalFormatting sqref="BE7">
    <cfRule type="cellIs" dxfId="667" priority="6179" operator="equal">
      <formula>0</formula>
    </cfRule>
    <cfRule type="cellIs" dxfId="666" priority="6180" operator="greaterThan">
      <formula>0</formula>
    </cfRule>
  </conditionalFormatting>
  <conditionalFormatting sqref="BE7">
    <cfRule type="cellIs" dxfId="665" priority="6165" operator="equal">
      <formula>0</formula>
    </cfRule>
    <cfRule type="cellIs" dxfId="664" priority="6166" operator="greaterThan">
      <formula>0</formula>
    </cfRule>
  </conditionalFormatting>
  <conditionalFormatting sqref="BE7">
    <cfRule type="cellIs" dxfId="663" priority="6161" operator="equal">
      <formula>0</formula>
    </cfRule>
    <cfRule type="cellIs" dxfId="662" priority="6162" operator="greaterThan">
      <formula>0</formula>
    </cfRule>
  </conditionalFormatting>
  <conditionalFormatting sqref="BE7">
    <cfRule type="cellIs" dxfId="661" priority="6163" operator="equal">
      <formula>0</formula>
    </cfRule>
    <cfRule type="cellIs" dxfId="660" priority="6164" operator="greaterThan">
      <formula>0</formula>
    </cfRule>
  </conditionalFormatting>
  <conditionalFormatting sqref="BE7">
    <cfRule type="cellIs" dxfId="659" priority="6157" operator="equal">
      <formula>0</formula>
    </cfRule>
    <cfRule type="cellIs" dxfId="658" priority="6158" operator="greaterThan">
      <formula>0</formula>
    </cfRule>
  </conditionalFormatting>
  <conditionalFormatting sqref="BE7">
    <cfRule type="cellIs" dxfId="657" priority="6155" operator="equal">
      <formula>0</formula>
    </cfRule>
    <cfRule type="cellIs" dxfId="656" priority="6156" operator="greaterThan">
      <formula>0</formula>
    </cfRule>
  </conditionalFormatting>
  <conditionalFormatting sqref="BE7">
    <cfRule type="cellIs" dxfId="655" priority="6151" operator="equal">
      <formula>0</formula>
    </cfRule>
    <cfRule type="cellIs" dxfId="654" priority="6152" operator="greaterThan">
      <formula>0</formula>
    </cfRule>
  </conditionalFormatting>
  <conditionalFormatting sqref="BE7">
    <cfRule type="cellIs" dxfId="653" priority="6145" operator="equal">
      <formula>0</formula>
    </cfRule>
    <cfRule type="cellIs" dxfId="652" priority="6146" operator="greaterThan">
      <formula>0</formula>
    </cfRule>
  </conditionalFormatting>
  <conditionalFormatting sqref="BE7">
    <cfRule type="cellIs" dxfId="651" priority="6143" operator="equal">
      <formula>0</formula>
    </cfRule>
    <cfRule type="cellIs" dxfId="650" priority="6144" operator="greaterThan">
      <formula>0</formula>
    </cfRule>
  </conditionalFormatting>
  <conditionalFormatting sqref="BE7">
    <cfRule type="cellIs" dxfId="649" priority="6141" operator="equal">
      <formula>0</formula>
    </cfRule>
    <cfRule type="cellIs" dxfId="648" priority="6142" operator="greaterThan">
      <formula>0</formula>
    </cfRule>
  </conditionalFormatting>
  <conditionalFormatting sqref="BE7">
    <cfRule type="cellIs" dxfId="647" priority="6139" operator="equal">
      <formula>0</formula>
    </cfRule>
    <cfRule type="cellIs" dxfId="646" priority="6140" operator="greaterThan">
      <formula>0</formula>
    </cfRule>
  </conditionalFormatting>
  <conditionalFormatting sqref="BE7">
    <cfRule type="cellIs" dxfId="645" priority="6103" operator="equal">
      <formula>0</formula>
    </cfRule>
    <cfRule type="cellIs" dxfId="644" priority="6104" operator="greaterThan">
      <formula>0</formula>
    </cfRule>
  </conditionalFormatting>
  <conditionalFormatting sqref="BE7">
    <cfRule type="cellIs" dxfId="643" priority="6097" operator="equal">
      <formula>0</formula>
    </cfRule>
    <cfRule type="cellIs" dxfId="642" priority="6098" operator="greaterThan">
      <formula>0</formula>
    </cfRule>
  </conditionalFormatting>
  <conditionalFormatting sqref="BE7">
    <cfRule type="cellIs" dxfId="641" priority="6099" operator="equal">
      <formula>0</formula>
    </cfRule>
    <cfRule type="cellIs" dxfId="640" priority="6100" operator="greaterThan">
      <formula>0</formula>
    </cfRule>
  </conditionalFormatting>
  <conditionalFormatting sqref="BE7">
    <cfRule type="cellIs" dxfId="639" priority="6091" operator="equal">
      <formula>0</formula>
    </cfRule>
    <cfRule type="cellIs" dxfId="638" priority="6092" operator="greaterThan">
      <formula>0</formula>
    </cfRule>
  </conditionalFormatting>
  <conditionalFormatting sqref="BE7">
    <cfRule type="cellIs" dxfId="637" priority="6089" operator="equal">
      <formula>0</formula>
    </cfRule>
    <cfRule type="cellIs" dxfId="636" priority="6090" operator="greaterThan">
      <formula>0</formula>
    </cfRule>
  </conditionalFormatting>
  <conditionalFormatting sqref="BE7">
    <cfRule type="cellIs" dxfId="635" priority="6085" operator="equal">
      <formula>0</formula>
    </cfRule>
    <cfRule type="cellIs" dxfId="634" priority="6086" operator="greaterThan">
      <formula>0</formula>
    </cfRule>
  </conditionalFormatting>
  <conditionalFormatting sqref="BE7">
    <cfRule type="cellIs" dxfId="633" priority="6077" operator="equal">
      <formula>0</formula>
    </cfRule>
    <cfRule type="cellIs" dxfId="632" priority="6078" operator="greaterThan">
      <formula>0</formula>
    </cfRule>
  </conditionalFormatting>
  <conditionalFormatting sqref="BE7">
    <cfRule type="cellIs" dxfId="631" priority="6075" operator="equal">
      <formula>0</formula>
    </cfRule>
    <cfRule type="cellIs" dxfId="630" priority="6076" operator="greaterThan">
      <formula>0</formula>
    </cfRule>
  </conditionalFormatting>
  <conditionalFormatting sqref="BE7">
    <cfRule type="cellIs" dxfId="629" priority="6073" operator="equal">
      <formula>0</formula>
    </cfRule>
    <cfRule type="cellIs" dxfId="628" priority="6074" operator="greaterThan">
      <formula>0</formula>
    </cfRule>
  </conditionalFormatting>
  <conditionalFormatting sqref="BE7">
    <cfRule type="cellIs" dxfId="627" priority="6071" operator="equal">
      <formula>0</formula>
    </cfRule>
    <cfRule type="cellIs" dxfId="626" priority="6072" operator="greaterThan">
      <formula>0</formula>
    </cfRule>
  </conditionalFormatting>
  <conditionalFormatting sqref="BE7">
    <cfRule type="cellIs" dxfId="625" priority="6007" operator="equal">
      <formula>0</formula>
    </cfRule>
    <cfRule type="cellIs" dxfId="624" priority="6008" operator="greaterThan">
      <formula>0</formula>
    </cfRule>
  </conditionalFormatting>
  <conditionalFormatting sqref="BE7">
    <cfRule type="cellIs" dxfId="623" priority="6001" operator="equal">
      <formula>0</formula>
    </cfRule>
    <cfRule type="cellIs" dxfId="622" priority="6002" operator="greaterThan">
      <formula>0</formula>
    </cfRule>
  </conditionalFormatting>
  <conditionalFormatting sqref="BE7">
    <cfRule type="cellIs" dxfId="621" priority="6003" operator="equal">
      <formula>0</formula>
    </cfRule>
    <cfRule type="cellIs" dxfId="620" priority="6004" operator="greaterThan">
      <formula>0</formula>
    </cfRule>
  </conditionalFormatting>
  <conditionalFormatting sqref="BE7">
    <cfRule type="cellIs" dxfId="619" priority="5995" operator="equal">
      <formula>0</formula>
    </cfRule>
    <cfRule type="cellIs" dxfId="618" priority="5996" operator="greaterThan">
      <formula>0</formula>
    </cfRule>
  </conditionalFormatting>
  <conditionalFormatting sqref="BE7">
    <cfRule type="cellIs" dxfId="617" priority="5993" operator="equal">
      <formula>0</formula>
    </cfRule>
    <cfRule type="cellIs" dxfId="616" priority="5994" operator="greaterThan">
      <formula>0</formula>
    </cfRule>
  </conditionalFormatting>
  <conditionalFormatting sqref="BE7">
    <cfRule type="cellIs" dxfId="615" priority="5989" operator="equal">
      <formula>0</formula>
    </cfRule>
    <cfRule type="cellIs" dxfId="614" priority="5990" operator="greaterThan">
      <formula>0</formula>
    </cfRule>
  </conditionalFormatting>
  <conditionalFormatting sqref="BE7">
    <cfRule type="cellIs" dxfId="613" priority="5981" operator="equal">
      <formula>0</formula>
    </cfRule>
    <cfRule type="cellIs" dxfId="612" priority="5982" operator="greaterThan">
      <formula>0</formula>
    </cfRule>
  </conditionalFormatting>
  <conditionalFormatting sqref="BE7">
    <cfRule type="cellIs" dxfId="611" priority="5979" operator="equal">
      <formula>0</formula>
    </cfRule>
    <cfRule type="cellIs" dxfId="610" priority="5980" operator="greaterThan">
      <formula>0</formula>
    </cfRule>
  </conditionalFormatting>
  <conditionalFormatting sqref="BE7">
    <cfRule type="cellIs" dxfId="609" priority="5977" operator="equal">
      <formula>0</formula>
    </cfRule>
    <cfRule type="cellIs" dxfId="608" priority="5978" operator="greaterThan">
      <formula>0</formula>
    </cfRule>
  </conditionalFormatting>
  <conditionalFormatting sqref="BE7">
    <cfRule type="cellIs" dxfId="607" priority="5975" operator="equal">
      <formula>0</formula>
    </cfRule>
    <cfRule type="cellIs" dxfId="606" priority="5976" operator="greaterThan">
      <formula>0</formula>
    </cfRule>
  </conditionalFormatting>
  <conditionalFormatting sqref="BE7">
    <cfRule type="cellIs" dxfId="605" priority="5917" operator="equal">
      <formula>0</formula>
    </cfRule>
    <cfRule type="cellIs" dxfId="604" priority="5918" operator="greaterThan">
      <formula>0</formula>
    </cfRule>
  </conditionalFormatting>
  <conditionalFormatting sqref="BE7">
    <cfRule type="cellIs" dxfId="603" priority="5915" operator="equal">
      <formula>0</formula>
    </cfRule>
    <cfRule type="cellIs" dxfId="602" priority="5916" operator="greaterThan">
      <formula>0</formula>
    </cfRule>
  </conditionalFormatting>
  <conditionalFormatting sqref="BE7">
    <cfRule type="cellIs" dxfId="601" priority="5911" operator="equal">
      <formula>0</formula>
    </cfRule>
    <cfRule type="cellIs" dxfId="600" priority="5912" operator="greaterThan">
      <formula>0</formula>
    </cfRule>
  </conditionalFormatting>
  <conditionalFormatting sqref="BE7">
    <cfRule type="cellIs" dxfId="599" priority="5903" operator="equal">
      <formula>0</formula>
    </cfRule>
    <cfRule type="cellIs" dxfId="598" priority="5904" operator="greaterThan">
      <formula>0</formula>
    </cfRule>
  </conditionalFormatting>
  <conditionalFormatting sqref="BE7">
    <cfRule type="cellIs" dxfId="597" priority="5849" operator="equal">
      <formula>0</formula>
    </cfRule>
    <cfRule type="cellIs" dxfId="596" priority="5850" operator="greaterThan">
      <formula>0</formula>
    </cfRule>
  </conditionalFormatting>
  <conditionalFormatting sqref="BE7">
    <cfRule type="cellIs" dxfId="595" priority="5855" operator="equal">
      <formula>0</formula>
    </cfRule>
    <cfRule type="cellIs" dxfId="594" priority="5856" operator="greaterThan">
      <formula>0</formula>
    </cfRule>
  </conditionalFormatting>
  <conditionalFormatting sqref="BE7">
    <cfRule type="cellIs" dxfId="593" priority="5851" operator="equal">
      <formula>0</formula>
    </cfRule>
    <cfRule type="cellIs" dxfId="592" priority="5852" operator="greaterThan">
      <formula>0</formula>
    </cfRule>
  </conditionalFormatting>
  <conditionalFormatting sqref="BE7">
    <cfRule type="cellIs" dxfId="591" priority="5843" operator="equal">
      <formula>0</formula>
    </cfRule>
    <cfRule type="cellIs" dxfId="590" priority="5844" operator="greaterThan">
      <formula>0</formula>
    </cfRule>
  </conditionalFormatting>
  <conditionalFormatting sqref="BE7">
    <cfRule type="cellIs" dxfId="589" priority="5841" operator="equal">
      <formula>0</formula>
    </cfRule>
    <cfRule type="cellIs" dxfId="588" priority="5842" operator="greaterThan">
      <formula>0</formula>
    </cfRule>
  </conditionalFormatting>
  <conditionalFormatting sqref="BE7">
    <cfRule type="cellIs" dxfId="587" priority="5837" operator="equal">
      <formula>0</formula>
    </cfRule>
    <cfRule type="cellIs" dxfId="586" priority="5838" operator="greaterThan">
      <formula>0</formula>
    </cfRule>
  </conditionalFormatting>
  <conditionalFormatting sqref="BE7">
    <cfRule type="cellIs" dxfId="585" priority="5829" operator="equal">
      <formula>0</formula>
    </cfRule>
    <cfRule type="cellIs" dxfId="584" priority="5830" operator="greaterThan">
      <formula>0</formula>
    </cfRule>
  </conditionalFormatting>
  <conditionalFormatting sqref="BE7">
    <cfRule type="cellIs" dxfId="583" priority="5827" operator="equal">
      <formula>0</formula>
    </cfRule>
    <cfRule type="cellIs" dxfId="582" priority="5828" operator="greaterThan">
      <formula>0</formula>
    </cfRule>
  </conditionalFormatting>
  <conditionalFormatting sqref="BE7">
    <cfRule type="cellIs" dxfId="581" priority="5825" operator="equal">
      <formula>0</formula>
    </cfRule>
    <cfRule type="cellIs" dxfId="580" priority="5826" operator="greaterThan">
      <formula>0</formula>
    </cfRule>
  </conditionalFormatting>
  <conditionalFormatting sqref="BE7">
    <cfRule type="cellIs" dxfId="579" priority="5823" operator="equal">
      <formula>0</formula>
    </cfRule>
    <cfRule type="cellIs" dxfId="578" priority="5824" operator="greaterThan">
      <formula>0</formula>
    </cfRule>
  </conditionalFormatting>
  <conditionalFormatting sqref="BE7">
    <cfRule type="cellIs" dxfId="577" priority="5765" operator="equal">
      <formula>0</formula>
    </cfRule>
    <cfRule type="cellIs" dxfId="576" priority="5766" operator="greaterThan">
      <formula>0</formula>
    </cfRule>
  </conditionalFormatting>
  <conditionalFormatting sqref="BE7">
    <cfRule type="cellIs" dxfId="575" priority="5763" operator="equal">
      <formula>0</formula>
    </cfRule>
    <cfRule type="cellIs" dxfId="574" priority="5764" operator="greaterThan">
      <formula>0</formula>
    </cfRule>
  </conditionalFormatting>
  <conditionalFormatting sqref="BE7">
    <cfRule type="cellIs" dxfId="573" priority="5759" operator="equal">
      <formula>0</formula>
    </cfRule>
    <cfRule type="cellIs" dxfId="572" priority="5760" operator="greaterThan">
      <formula>0</formula>
    </cfRule>
  </conditionalFormatting>
  <conditionalFormatting sqref="BE7">
    <cfRule type="cellIs" dxfId="571" priority="5751" operator="equal">
      <formula>0</formula>
    </cfRule>
    <cfRule type="cellIs" dxfId="570" priority="5752" operator="greaterThan">
      <formula>0</formula>
    </cfRule>
  </conditionalFormatting>
  <conditionalFormatting sqref="BE7">
    <cfRule type="cellIs" dxfId="569" priority="5709" operator="equal">
      <formula>0</formula>
    </cfRule>
    <cfRule type="cellIs" dxfId="568" priority="5710" operator="greaterThan">
      <formula>0</formula>
    </cfRule>
  </conditionalFormatting>
  <conditionalFormatting sqref="BE7">
    <cfRule type="cellIs" dxfId="567" priority="5707" operator="equal">
      <formula>0</formula>
    </cfRule>
    <cfRule type="cellIs" dxfId="566" priority="5708" operator="greaterThan">
      <formula>0</formula>
    </cfRule>
  </conditionalFormatting>
  <conditionalFormatting sqref="BE7">
    <cfRule type="cellIs" dxfId="565" priority="5703" operator="equal">
      <formula>0</formula>
    </cfRule>
    <cfRule type="cellIs" dxfId="564" priority="5704" operator="greaterThan">
      <formula>0</formula>
    </cfRule>
  </conditionalFormatting>
  <conditionalFormatting sqref="BE7">
    <cfRule type="cellIs" dxfId="563" priority="5695" operator="equal">
      <formula>0</formula>
    </cfRule>
    <cfRule type="cellIs" dxfId="562" priority="5696" operator="greaterThan">
      <formula>0</formula>
    </cfRule>
  </conditionalFormatting>
  <conditionalFormatting sqref="BE7">
    <cfRule type="cellIs" dxfId="561" priority="5625" operator="equal">
      <formula>0</formula>
    </cfRule>
    <cfRule type="cellIs" dxfId="560" priority="5626" operator="greaterThan">
      <formula>0</formula>
    </cfRule>
  </conditionalFormatting>
  <conditionalFormatting sqref="BE7">
    <cfRule type="cellIs" dxfId="559" priority="5623" operator="equal">
      <formula>0</formula>
    </cfRule>
    <cfRule type="cellIs" dxfId="558" priority="5624" operator="greaterThan">
      <formula>0</formula>
    </cfRule>
  </conditionalFormatting>
  <conditionalFormatting sqref="BE7">
    <cfRule type="cellIs" dxfId="557" priority="5619" operator="equal">
      <formula>0</formula>
    </cfRule>
    <cfRule type="cellIs" dxfId="556" priority="5620" operator="greaterThan">
      <formula>0</formula>
    </cfRule>
  </conditionalFormatting>
  <conditionalFormatting sqref="BE7">
    <cfRule type="cellIs" dxfId="555" priority="5611" operator="equal">
      <formula>0</formula>
    </cfRule>
    <cfRule type="cellIs" dxfId="554" priority="5612" operator="greaterThan">
      <formula>0</formula>
    </cfRule>
  </conditionalFormatting>
  <conditionalFormatting sqref="BE7">
    <cfRule type="cellIs" dxfId="553" priority="5497" operator="equal">
      <formula>0</formula>
    </cfRule>
    <cfRule type="cellIs" dxfId="552" priority="5498" operator="greaterThan">
      <formula>0</formula>
    </cfRule>
  </conditionalFormatting>
  <conditionalFormatting sqref="BE7">
    <cfRule type="cellIs" dxfId="551" priority="5491" operator="equal">
      <formula>0</formula>
    </cfRule>
    <cfRule type="cellIs" dxfId="550" priority="5492" operator="greaterThan">
      <formula>0</formula>
    </cfRule>
  </conditionalFormatting>
  <conditionalFormatting sqref="BE7">
    <cfRule type="cellIs" dxfId="549" priority="5485" operator="equal">
      <formula>0</formula>
    </cfRule>
    <cfRule type="cellIs" dxfId="548" priority="5486" operator="greaterThan">
      <formula>0</formula>
    </cfRule>
  </conditionalFormatting>
  <conditionalFormatting sqref="BE7">
    <cfRule type="cellIs" dxfId="547" priority="5487" operator="equal">
      <formula>0</formula>
    </cfRule>
    <cfRule type="cellIs" dxfId="546" priority="5488" operator="greaterThan">
      <formula>0</formula>
    </cfRule>
  </conditionalFormatting>
  <conditionalFormatting sqref="BE7">
    <cfRule type="cellIs" dxfId="545" priority="5473" operator="equal">
      <formula>0</formula>
    </cfRule>
    <cfRule type="cellIs" dxfId="544" priority="5474" operator="greaterThan">
      <formula>0</formula>
    </cfRule>
  </conditionalFormatting>
  <conditionalFormatting sqref="BE7">
    <cfRule type="cellIs" dxfId="543" priority="5469" operator="equal">
      <formula>0</formula>
    </cfRule>
    <cfRule type="cellIs" dxfId="542" priority="5470" operator="greaterThan">
      <formula>0</formula>
    </cfRule>
  </conditionalFormatting>
  <conditionalFormatting sqref="BE7">
    <cfRule type="cellIs" dxfId="541" priority="5471" operator="equal">
      <formula>0</formula>
    </cfRule>
    <cfRule type="cellIs" dxfId="540" priority="5472" operator="greaterThan">
      <formula>0</formula>
    </cfRule>
  </conditionalFormatting>
  <conditionalFormatting sqref="BE7">
    <cfRule type="cellIs" dxfId="539" priority="5465" operator="equal">
      <formula>0</formula>
    </cfRule>
    <cfRule type="cellIs" dxfId="538" priority="5466" operator="greaterThan">
      <formula>0</formula>
    </cfRule>
  </conditionalFormatting>
  <conditionalFormatting sqref="BE7">
    <cfRule type="cellIs" dxfId="537" priority="5463" operator="equal">
      <formula>0</formula>
    </cfRule>
    <cfRule type="cellIs" dxfId="536" priority="5464" operator="greaterThan">
      <formula>0</formula>
    </cfRule>
  </conditionalFormatting>
  <conditionalFormatting sqref="BE7">
    <cfRule type="cellIs" dxfId="535" priority="5459" operator="equal">
      <formula>0</formula>
    </cfRule>
    <cfRule type="cellIs" dxfId="534" priority="5460" operator="greaterThan">
      <formula>0</formula>
    </cfRule>
  </conditionalFormatting>
  <conditionalFormatting sqref="BE7">
    <cfRule type="cellIs" dxfId="533" priority="5453" operator="equal">
      <formula>0</formula>
    </cfRule>
    <cfRule type="cellIs" dxfId="532" priority="5454" operator="greaterThan">
      <formula>0</formula>
    </cfRule>
  </conditionalFormatting>
  <conditionalFormatting sqref="BE7">
    <cfRule type="cellIs" dxfId="531" priority="5451" operator="equal">
      <formula>0</formula>
    </cfRule>
    <cfRule type="cellIs" dxfId="530" priority="5452" operator="greaterThan">
      <formula>0</formula>
    </cfRule>
  </conditionalFormatting>
  <conditionalFormatting sqref="BE7">
    <cfRule type="cellIs" dxfId="529" priority="5449" operator="equal">
      <formula>0</formula>
    </cfRule>
    <cfRule type="cellIs" dxfId="528" priority="5450" operator="greaterThan">
      <formula>0</formula>
    </cfRule>
  </conditionalFormatting>
  <conditionalFormatting sqref="BE7">
    <cfRule type="cellIs" dxfId="527" priority="5447" operator="equal">
      <formula>0</formula>
    </cfRule>
    <cfRule type="cellIs" dxfId="526" priority="5448" operator="greaterThan">
      <formula>0</formula>
    </cfRule>
  </conditionalFormatting>
  <conditionalFormatting sqref="BE7">
    <cfRule type="cellIs" dxfId="525" priority="5411" operator="equal">
      <formula>0</formula>
    </cfRule>
    <cfRule type="cellIs" dxfId="524" priority="5412" operator="greaterThan">
      <formula>0</formula>
    </cfRule>
  </conditionalFormatting>
  <conditionalFormatting sqref="BE7">
    <cfRule type="cellIs" dxfId="523" priority="5405" operator="equal">
      <formula>0</formula>
    </cfRule>
    <cfRule type="cellIs" dxfId="522" priority="5406" operator="greaterThan">
      <formula>0</formula>
    </cfRule>
  </conditionalFormatting>
  <conditionalFormatting sqref="BE7">
    <cfRule type="cellIs" dxfId="521" priority="5407" operator="equal">
      <formula>0</formula>
    </cfRule>
    <cfRule type="cellIs" dxfId="520" priority="5408" operator="greaterThan">
      <formula>0</formula>
    </cfRule>
  </conditionalFormatting>
  <conditionalFormatting sqref="BE7">
    <cfRule type="cellIs" dxfId="519" priority="5399" operator="equal">
      <formula>0</formula>
    </cfRule>
    <cfRule type="cellIs" dxfId="518" priority="5400" operator="greaterThan">
      <formula>0</formula>
    </cfRule>
  </conditionalFormatting>
  <conditionalFormatting sqref="BE7">
    <cfRule type="cellIs" dxfId="517" priority="5397" operator="equal">
      <formula>0</formula>
    </cfRule>
    <cfRule type="cellIs" dxfId="516" priority="5398" operator="greaterThan">
      <formula>0</formula>
    </cfRule>
  </conditionalFormatting>
  <conditionalFormatting sqref="BE7">
    <cfRule type="cellIs" dxfId="515" priority="5393" operator="equal">
      <formula>0</formula>
    </cfRule>
    <cfRule type="cellIs" dxfId="514" priority="5394" operator="greaterThan">
      <formula>0</formula>
    </cfRule>
  </conditionalFormatting>
  <conditionalFormatting sqref="BE7">
    <cfRule type="cellIs" dxfId="513" priority="5385" operator="equal">
      <formula>0</formula>
    </cfRule>
    <cfRule type="cellIs" dxfId="512" priority="5386" operator="greaterThan">
      <formula>0</formula>
    </cfRule>
  </conditionalFormatting>
  <conditionalFormatting sqref="BE7">
    <cfRule type="cellIs" dxfId="511" priority="5383" operator="equal">
      <formula>0</formula>
    </cfRule>
    <cfRule type="cellIs" dxfId="510" priority="5384" operator="greaterThan">
      <formula>0</formula>
    </cfRule>
  </conditionalFormatting>
  <conditionalFormatting sqref="BE7">
    <cfRule type="cellIs" dxfId="509" priority="5381" operator="equal">
      <formula>0</formula>
    </cfRule>
    <cfRule type="cellIs" dxfId="508" priority="5382" operator="greaterThan">
      <formula>0</formula>
    </cfRule>
  </conditionalFormatting>
  <conditionalFormatting sqref="BE7">
    <cfRule type="cellIs" dxfId="507" priority="5379" operator="equal">
      <formula>0</formula>
    </cfRule>
    <cfRule type="cellIs" dxfId="506" priority="5380" operator="greaterThan">
      <formula>0</formula>
    </cfRule>
  </conditionalFormatting>
  <conditionalFormatting sqref="BE7">
    <cfRule type="cellIs" dxfId="505" priority="5315" operator="equal">
      <formula>0</formula>
    </cfRule>
    <cfRule type="cellIs" dxfId="504" priority="5316" operator="greaterThan">
      <formula>0</formula>
    </cfRule>
  </conditionalFormatting>
  <conditionalFormatting sqref="BE7">
    <cfRule type="cellIs" dxfId="503" priority="5309" operator="equal">
      <formula>0</formula>
    </cfRule>
    <cfRule type="cellIs" dxfId="502" priority="5310" operator="greaterThan">
      <formula>0</formula>
    </cfRule>
  </conditionalFormatting>
  <conditionalFormatting sqref="BE7">
    <cfRule type="cellIs" dxfId="501" priority="5311" operator="equal">
      <formula>0</formula>
    </cfRule>
    <cfRule type="cellIs" dxfId="500" priority="5312" operator="greaterThan">
      <formula>0</formula>
    </cfRule>
  </conditionalFormatting>
  <conditionalFormatting sqref="BE7">
    <cfRule type="cellIs" dxfId="499" priority="5303" operator="equal">
      <formula>0</formula>
    </cfRule>
    <cfRule type="cellIs" dxfId="498" priority="5304" operator="greaterThan">
      <formula>0</formula>
    </cfRule>
  </conditionalFormatting>
  <conditionalFormatting sqref="BE7">
    <cfRule type="cellIs" dxfId="497" priority="5301" operator="equal">
      <formula>0</formula>
    </cfRule>
    <cfRule type="cellIs" dxfId="496" priority="5302" operator="greaterThan">
      <formula>0</formula>
    </cfRule>
  </conditionalFormatting>
  <conditionalFormatting sqref="BE7">
    <cfRule type="cellIs" dxfId="495" priority="5297" operator="equal">
      <formula>0</formula>
    </cfRule>
    <cfRule type="cellIs" dxfId="494" priority="5298" operator="greaterThan">
      <formula>0</formula>
    </cfRule>
  </conditionalFormatting>
  <conditionalFormatting sqref="BE7">
    <cfRule type="cellIs" dxfId="493" priority="5289" operator="equal">
      <formula>0</formula>
    </cfRule>
    <cfRule type="cellIs" dxfId="492" priority="5290" operator="greaterThan">
      <formula>0</formula>
    </cfRule>
  </conditionalFormatting>
  <conditionalFormatting sqref="BE7">
    <cfRule type="cellIs" dxfId="491" priority="5287" operator="equal">
      <formula>0</formula>
    </cfRule>
    <cfRule type="cellIs" dxfId="490" priority="5288" operator="greaterThan">
      <formula>0</formula>
    </cfRule>
  </conditionalFormatting>
  <conditionalFormatting sqref="BE7">
    <cfRule type="cellIs" dxfId="489" priority="5285" operator="equal">
      <formula>0</formula>
    </cfRule>
    <cfRule type="cellIs" dxfId="488" priority="5286" operator="greaterThan">
      <formula>0</formula>
    </cfRule>
  </conditionalFormatting>
  <conditionalFormatting sqref="BE7">
    <cfRule type="cellIs" dxfId="487" priority="5283" operator="equal">
      <formula>0</formula>
    </cfRule>
    <cfRule type="cellIs" dxfId="486" priority="5284" operator="greaterThan">
      <formula>0</formula>
    </cfRule>
  </conditionalFormatting>
  <conditionalFormatting sqref="BE7">
    <cfRule type="cellIs" dxfId="485" priority="5225" operator="equal">
      <formula>0</formula>
    </cfRule>
    <cfRule type="cellIs" dxfId="484" priority="5226" operator="greaterThan">
      <formula>0</formula>
    </cfRule>
  </conditionalFormatting>
  <conditionalFormatting sqref="BE7">
    <cfRule type="cellIs" dxfId="483" priority="5223" operator="equal">
      <formula>0</formula>
    </cfRule>
    <cfRule type="cellIs" dxfId="482" priority="5224" operator="greaterThan">
      <formula>0</formula>
    </cfRule>
  </conditionalFormatting>
  <conditionalFormatting sqref="BE7">
    <cfRule type="cellIs" dxfId="481" priority="5219" operator="equal">
      <formula>0</formula>
    </cfRule>
    <cfRule type="cellIs" dxfId="480" priority="5220" operator="greaterThan">
      <formula>0</formula>
    </cfRule>
  </conditionalFormatting>
  <conditionalFormatting sqref="BE7">
    <cfRule type="cellIs" dxfId="479" priority="5211" operator="equal">
      <formula>0</formula>
    </cfRule>
    <cfRule type="cellIs" dxfId="478" priority="5212" operator="greaterThan">
      <formula>0</formula>
    </cfRule>
  </conditionalFormatting>
  <conditionalFormatting sqref="BE7">
    <cfRule type="cellIs" dxfId="477" priority="5163" operator="equal">
      <formula>0</formula>
    </cfRule>
    <cfRule type="cellIs" dxfId="476" priority="5164" operator="greaterThan">
      <formula>0</formula>
    </cfRule>
  </conditionalFormatting>
  <conditionalFormatting sqref="BE7">
    <cfRule type="cellIs" dxfId="475" priority="5157" operator="equal">
      <formula>0</formula>
    </cfRule>
    <cfRule type="cellIs" dxfId="474" priority="5158" operator="greaterThan">
      <formula>0</formula>
    </cfRule>
  </conditionalFormatting>
  <conditionalFormatting sqref="BE7">
    <cfRule type="cellIs" dxfId="473" priority="5159" operator="equal">
      <formula>0</formula>
    </cfRule>
    <cfRule type="cellIs" dxfId="472" priority="5160" operator="greaterThan">
      <formula>0</formula>
    </cfRule>
  </conditionalFormatting>
  <conditionalFormatting sqref="BE7">
    <cfRule type="cellIs" dxfId="471" priority="5151" operator="equal">
      <formula>0</formula>
    </cfRule>
    <cfRule type="cellIs" dxfId="470" priority="5152" operator="greaterThan">
      <formula>0</formula>
    </cfRule>
  </conditionalFormatting>
  <conditionalFormatting sqref="BE7">
    <cfRule type="cellIs" dxfId="469" priority="5149" operator="equal">
      <formula>0</formula>
    </cfRule>
    <cfRule type="cellIs" dxfId="468" priority="5150" operator="greaterThan">
      <formula>0</formula>
    </cfRule>
  </conditionalFormatting>
  <conditionalFormatting sqref="BE7">
    <cfRule type="cellIs" dxfId="467" priority="5145" operator="equal">
      <formula>0</formula>
    </cfRule>
    <cfRule type="cellIs" dxfId="466" priority="5146" operator="greaterThan">
      <formula>0</formula>
    </cfRule>
  </conditionalFormatting>
  <conditionalFormatting sqref="BE7">
    <cfRule type="cellIs" dxfId="465" priority="5137" operator="equal">
      <formula>0</formula>
    </cfRule>
    <cfRule type="cellIs" dxfId="464" priority="5138" operator="greaterThan">
      <formula>0</formula>
    </cfRule>
  </conditionalFormatting>
  <conditionalFormatting sqref="BE7">
    <cfRule type="cellIs" dxfId="463" priority="5135" operator="equal">
      <formula>0</formula>
    </cfRule>
    <cfRule type="cellIs" dxfId="462" priority="5136" operator="greaterThan">
      <formula>0</formula>
    </cfRule>
  </conditionalFormatting>
  <conditionalFormatting sqref="BE7">
    <cfRule type="cellIs" dxfId="461" priority="5133" operator="equal">
      <formula>0</formula>
    </cfRule>
    <cfRule type="cellIs" dxfId="460" priority="5134" operator="greaterThan">
      <formula>0</formula>
    </cfRule>
  </conditionalFormatting>
  <conditionalFormatting sqref="BE7">
    <cfRule type="cellIs" dxfId="459" priority="5131" operator="equal">
      <formula>0</formula>
    </cfRule>
    <cfRule type="cellIs" dxfId="458" priority="5132" operator="greaterThan">
      <formula>0</formula>
    </cfRule>
  </conditionalFormatting>
  <conditionalFormatting sqref="BE7">
    <cfRule type="cellIs" dxfId="457" priority="5073" operator="equal">
      <formula>0</formula>
    </cfRule>
    <cfRule type="cellIs" dxfId="456" priority="5074" operator="greaterThan">
      <formula>0</formula>
    </cfRule>
  </conditionalFormatting>
  <conditionalFormatting sqref="BE7">
    <cfRule type="cellIs" dxfId="455" priority="5071" operator="equal">
      <formula>0</formula>
    </cfRule>
    <cfRule type="cellIs" dxfId="454" priority="5072" operator="greaterThan">
      <formula>0</formula>
    </cfRule>
  </conditionalFormatting>
  <conditionalFormatting sqref="BE7">
    <cfRule type="cellIs" dxfId="453" priority="5067" operator="equal">
      <formula>0</formula>
    </cfRule>
    <cfRule type="cellIs" dxfId="452" priority="5068" operator="greaterThan">
      <formula>0</formula>
    </cfRule>
  </conditionalFormatting>
  <conditionalFormatting sqref="BE7">
    <cfRule type="cellIs" dxfId="451" priority="5059" operator="equal">
      <formula>0</formula>
    </cfRule>
    <cfRule type="cellIs" dxfId="450" priority="5060" operator="greaterThan">
      <formula>0</formula>
    </cfRule>
  </conditionalFormatting>
  <conditionalFormatting sqref="BE7">
    <cfRule type="cellIs" dxfId="449" priority="5017" operator="equal">
      <formula>0</formula>
    </cfRule>
    <cfRule type="cellIs" dxfId="448" priority="5018" operator="greaterThan">
      <formula>0</formula>
    </cfRule>
  </conditionalFormatting>
  <conditionalFormatting sqref="BE7">
    <cfRule type="cellIs" dxfId="447" priority="5015" operator="equal">
      <formula>0</formula>
    </cfRule>
    <cfRule type="cellIs" dxfId="446" priority="5016" operator="greaterThan">
      <formula>0</formula>
    </cfRule>
  </conditionalFormatting>
  <conditionalFormatting sqref="BE7">
    <cfRule type="cellIs" dxfId="445" priority="5011" operator="equal">
      <formula>0</formula>
    </cfRule>
    <cfRule type="cellIs" dxfId="444" priority="5012" operator="greaterThan">
      <formula>0</formula>
    </cfRule>
  </conditionalFormatting>
  <conditionalFormatting sqref="BE7">
    <cfRule type="cellIs" dxfId="443" priority="5003" operator="equal">
      <formula>0</formula>
    </cfRule>
    <cfRule type="cellIs" dxfId="442" priority="5004" operator="greaterThan">
      <formula>0</formula>
    </cfRule>
  </conditionalFormatting>
  <conditionalFormatting sqref="BE7">
    <cfRule type="cellIs" dxfId="441" priority="4933" operator="equal">
      <formula>0</formula>
    </cfRule>
    <cfRule type="cellIs" dxfId="440" priority="4934" operator="greaterThan">
      <formula>0</formula>
    </cfRule>
  </conditionalFormatting>
  <conditionalFormatting sqref="BE7">
    <cfRule type="cellIs" dxfId="439" priority="4931" operator="equal">
      <formula>0</formula>
    </cfRule>
    <cfRule type="cellIs" dxfId="438" priority="4932" operator="greaterThan">
      <formula>0</formula>
    </cfRule>
  </conditionalFormatting>
  <conditionalFormatting sqref="BE7">
    <cfRule type="cellIs" dxfId="437" priority="4927" operator="equal">
      <formula>0</formula>
    </cfRule>
    <cfRule type="cellIs" dxfId="436" priority="4928" operator="greaterThan">
      <formula>0</formula>
    </cfRule>
  </conditionalFormatting>
  <conditionalFormatting sqref="BE7">
    <cfRule type="cellIs" dxfId="435" priority="4919" operator="equal">
      <formula>0</formula>
    </cfRule>
    <cfRule type="cellIs" dxfId="434" priority="4920" operator="greaterThan">
      <formula>0</formula>
    </cfRule>
  </conditionalFormatting>
  <conditionalFormatting sqref="BE7">
    <cfRule type="cellIs" dxfId="433" priority="4757" operator="equal">
      <formula>0</formula>
    </cfRule>
    <cfRule type="cellIs" dxfId="432" priority="4758" operator="greaterThan">
      <formula>0</formula>
    </cfRule>
  </conditionalFormatting>
  <conditionalFormatting sqref="BE7">
    <cfRule type="cellIs" dxfId="431" priority="4755" operator="equal">
      <formula>0</formula>
    </cfRule>
    <cfRule type="cellIs" dxfId="430" priority="4756" operator="greaterThan">
      <formula>0</formula>
    </cfRule>
  </conditionalFormatting>
  <conditionalFormatting sqref="BE7">
    <cfRule type="cellIs" dxfId="429" priority="4753" operator="equal">
      <formula>0</formula>
    </cfRule>
    <cfRule type="cellIs" dxfId="428" priority="4754" operator="greaterThan">
      <formula>0</formula>
    </cfRule>
  </conditionalFormatting>
  <conditionalFormatting sqref="BE7">
    <cfRule type="cellIs" dxfId="427" priority="4767" operator="equal">
      <formula>0</formula>
    </cfRule>
    <cfRule type="cellIs" dxfId="426" priority="4768" operator="greaterThan">
      <formula>0</formula>
    </cfRule>
  </conditionalFormatting>
  <conditionalFormatting sqref="BE7">
    <cfRule type="cellIs" dxfId="425" priority="4765" operator="equal">
      <formula>0</formula>
    </cfRule>
    <cfRule type="cellIs" dxfId="424" priority="4766" operator="greaterThan">
      <formula>0</formula>
    </cfRule>
  </conditionalFormatting>
  <conditionalFormatting sqref="BE7">
    <cfRule type="cellIs" dxfId="423" priority="4761" operator="equal">
      <formula>0</formula>
    </cfRule>
    <cfRule type="cellIs" dxfId="422" priority="4762" operator="greaterThan">
      <formula>0</formula>
    </cfRule>
  </conditionalFormatting>
  <conditionalFormatting sqref="BE7">
    <cfRule type="cellIs" dxfId="421" priority="4763" operator="equal">
      <formula>0</formula>
    </cfRule>
    <cfRule type="cellIs" dxfId="420" priority="4764" operator="greaterThan">
      <formula>0</formula>
    </cfRule>
  </conditionalFormatting>
  <conditionalFormatting sqref="BE7">
    <cfRule type="cellIs" dxfId="419" priority="4749" operator="equal">
      <formula>0</formula>
    </cfRule>
    <cfRule type="cellIs" dxfId="418" priority="4750" operator="greaterThan">
      <formula>0</formula>
    </cfRule>
  </conditionalFormatting>
  <conditionalFormatting sqref="BE7">
    <cfRule type="cellIs" dxfId="417" priority="4747" operator="equal">
      <formula>0</formula>
    </cfRule>
    <cfRule type="cellIs" dxfId="416" priority="4748" operator="greaterThan">
      <formula>0</formula>
    </cfRule>
  </conditionalFormatting>
  <conditionalFormatting sqref="BE7">
    <cfRule type="cellIs" dxfId="415" priority="4743" operator="equal">
      <formula>0</formula>
    </cfRule>
    <cfRule type="cellIs" dxfId="414" priority="4744" operator="greaterThan">
      <formula>0</formula>
    </cfRule>
  </conditionalFormatting>
  <conditionalFormatting sqref="BE7">
    <cfRule type="cellIs" dxfId="413" priority="4737" operator="equal">
      <formula>0</formula>
    </cfRule>
    <cfRule type="cellIs" dxfId="412" priority="4738" operator="greaterThan">
      <formula>0</formula>
    </cfRule>
  </conditionalFormatting>
  <conditionalFormatting sqref="BE7">
    <cfRule type="cellIs" dxfId="411" priority="4735" operator="equal">
      <formula>0</formula>
    </cfRule>
    <cfRule type="cellIs" dxfId="410" priority="4736" operator="greaterThan">
      <formula>0</formula>
    </cfRule>
  </conditionalFormatting>
  <conditionalFormatting sqref="BE7">
    <cfRule type="cellIs" dxfId="409" priority="4733" operator="equal">
      <formula>0</formula>
    </cfRule>
    <cfRule type="cellIs" dxfId="408" priority="4734" operator="greaterThan">
      <formula>0</formula>
    </cfRule>
  </conditionalFormatting>
  <conditionalFormatting sqref="BE7">
    <cfRule type="cellIs" dxfId="407" priority="4731" operator="equal">
      <formula>0</formula>
    </cfRule>
    <cfRule type="cellIs" dxfId="406" priority="4732" operator="greaterThan">
      <formula>0</formula>
    </cfRule>
  </conditionalFormatting>
  <conditionalFormatting sqref="BE7">
    <cfRule type="cellIs" dxfId="405" priority="4699" operator="equal">
      <formula>0</formula>
    </cfRule>
    <cfRule type="cellIs" dxfId="404" priority="4700" operator="greaterThan">
      <formula>0</formula>
    </cfRule>
  </conditionalFormatting>
  <conditionalFormatting sqref="BE7">
    <cfRule type="cellIs" dxfId="403" priority="4695" operator="equal">
      <formula>0</formula>
    </cfRule>
    <cfRule type="cellIs" dxfId="402" priority="4696" operator="greaterThan">
      <formula>0</formula>
    </cfRule>
  </conditionalFormatting>
  <conditionalFormatting sqref="BE7">
    <cfRule type="cellIs" dxfId="401" priority="4697" operator="equal">
      <formula>0</formula>
    </cfRule>
    <cfRule type="cellIs" dxfId="400" priority="4698" operator="greaterThan">
      <formula>0</formula>
    </cfRule>
  </conditionalFormatting>
  <conditionalFormatting sqref="BE7">
    <cfRule type="cellIs" dxfId="399" priority="4691" operator="equal">
      <formula>0</formula>
    </cfRule>
    <cfRule type="cellIs" dxfId="398" priority="4692" operator="greaterThan">
      <formula>0</formula>
    </cfRule>
  </conditionalFormatting>
  <conditionalFormatting sqref="BE7">
    <cfRule type="cellIs" dxfId="397" priority="4689" operator="equal">
      <formula>0</formula>
    </cfRule>
    <cfRule type="cellIs" dxfId="396" priority="4690" operator="greaterThan">
      <formula>0</formula>
    </cfRule>
  </conditionalFormatting>
  <conditionalFormatting sqref="BE7">
    <cfRule type="cellIs" dxfId="395" priority="4685" operator="equal">
      <formula>0</formula>
    </cfRule>
    <cfRule type="cellIs" dxfId="394" priority="4686" operator="greaterThan">
      <formula>0</formula>
    </cfRule>
  </conditionalFormatting>
  <conditionalFormatting sqref="BE7">
    <cfRule type="cellIs" dxfId="393" priority="4677" operator="equal">
      <formula>0</formula>
    </cfRule>
    <cfRule type="cellIs" dxfId="392" priority="4678" operator="greaterThan">
      <formula>0</formula>
    </cfRule>
  </conditionalFormatting>
  <conditionalFormatting sqref="BE7">
    <cfRule type="cellIs" dxfId="391" priority="4675" operator="equal">
      <formula>0</formula>
    </cfRule>
    <cfRule type="cellIs" dxfId="390" priority="4676" operator="greaterThan">
      <formula>0</formula>
    </cfRule>
  </conditionalFormatting>
  <conditionalFormatting sqref="BE7">
    <cfRule type="cellIs" dxfId="389" priority="4673" operator="equal">
      <formula>0</formula>
    </cfRule>
    <cfRule type="cellIs" dxfId="388" priority="4674" operator="greaterThan">
      <formula>0</formula>
    </cfRule>
  </conditionalFormatting>
  <conditionalFormatting sqref="BE7">
    <cfRule type="cellIs" dxfId="387" priority="4671" operator="equal">
      <formula>0</formula>
    </cfRule>
    <cfRule type="cellIs" dxfId="386" priority="4672" operator="greaterThan">
      <formula>0</formula>
    </cfRule>
  </conditionalFormatting>
  <conditionalFormatting sqref="BE7">
    <cfRule type="cellIs" dxfId="385" priority="4611" operator="equal">
      <formula>0</formula>
    </cfRule>
    <cfRule type="cellIs" dxfId="384" priority="4612" operator="greaterThan">
      <formula>0</formula>
    </cfRule>
  </conditionalFormatting>
  <conditionalFormatting sqref="BE7">
    <cfRule type="cellIs" dxfId="383" priority="4607" operator="equal">
      <formula>0</formula>
    </cfRule>
    <cfRule type="cellIs" dxfId="382" priority="4608" operator="greaterThan">
      <formula>0</formula>
    </cfRule>
  </conditionalFormatting>
  <conditionalFormatting sqref="BE7">
    <cfRule type="cellIs" dxfId="381" priority="4609" operator="equal">
      <formula>0</formula>
    </cfRule>
    <cfRule type="cellIs" dxfId="380" priority="4610" operator="greaterThan">
      <formula>0</formula>
    </cfRule>
  </conditionalFormatting>
  <conditionalFormatting sqref="BE7">
    <cfRule type="cellIs" dxfId="379" priority="4603" operator="equal">
      <formula>0</formula>
    </cfRule>
    <cfRule type="cellIs" dxfId="378" priority="4604" operator="greaterThan">
      <formula>0</formula>
    </cfRule>
  </conditionalFormatting>
  <conditionalFormatting sqref="BE7">
    <cfRule type="cellIs" dxfId="377" priority="4601" operator="equal">
      <formula>0</formula>
    </cfRule>
    <cfRule type="cellIs" dxfId="376" priority="4602" operator="greaterThan">
      <formula>0</formula>
    </cfRule>
  </conditionalFormatting>
  <conditionalFormatting sqref="BE7">
    <cfRule type="cellIs" dxfId="375" priority="4597" operator="equal">
      <formula>0</formula>
    </cfRule>
    <cfRule type="cellIs" dxfId="374" priority="4598" operator="greaterThan">
      <formula>0</formula>
    </cfRule>
  </conditionalFormatting>
  <conditionalFormatting sqref="BE7">
    <cfRule type="cellIs" dxfId="373" priority="4589" operator="equal">
      <formula>0</formula>
    </cfRule>
    <cfRule type="cellIs" dxfId="372" priority="4590" operator="greaterThan">
      <formula>0</formula>
    </cfRule>
  </conditionalFormatting>
  <conditionalFormatting sqref="BE7">
    <cfRule type="cellIs" dxfId="371" priority="4587" operator="equal">
      <formula>0</formula>
    </cfRule>
    <cfRule type="cellIs" dxfId="370" priority="4588" operator="greaterThan">
      <formula>0</formula>
    </cfRule>
  </conditionalFormatting>
  <conditionalFormatting sqref="BE7">
    <cfRule type="cellIs" dxfId="369" priority="4585" operator="equal">
      <formula>0</formula>
    </cfRule>
    <cfRule type="cellIs" dxfId="368" priority="4586" operator="greaterThan">
      <formula>0</formula>
    </cfRule>
  </conditionalFormatting>
  <conditionalFormatting sqref="BE7">
    <cfRule type="cellIs" dxfId="367" priority="4583" operator="equal">
      <formula>0</formula>
    </cfRule>
    <cfRule type="cellIs" dxfId="366" priority="4584" operator="greaterThan">
      <formula>0</formula>
    </cfRule>
  </conditionalFormatting>
  <conditionalFormatting sqref="BE7">
    <cfRule type="cellIs" dxfId="365" priority="4525" operator="equal">
      <formula>0</formula>
    </cfRule>
    <cfRule type="cellIs" dxfId="364" priority="4526" operator="greaterThan">
      <formula>0</formula>
    </cfRule>
  </conditionalFormatting>
  <conditionalFormatting sqref="BE7">
    <cfRule type="cellIs" dxfId="363" priority="4523" operator="equal">
      <formula>0</formula>
    </cfRule>
    <cfRule type="cellIs" dxfId="362" priority="4524" operator="greaterThan">
      <formula>0</formula>
    </cfRule>
  </conditionalFormatting>
  <conditionalFormatting sqref="BE7">
    <cfRule type="cellIs" dxfId="361" priority="4519" operator="equal">
      <formula>0</formula>
    </cfRule>
    <cfRule type="cellIs" dxfId="360" priority="4520" operator="greaterThan">
      <formula>0</formula>
    </cfRule>
  </conditionalFormatting>
  <conditionalFormatting sqref="BE7">
    <cfRule type="cellIs" dxfId="359" priority="4511" operator="equal">
      <formula>0</formula>
    </cfRule>
    <cfRule type="cellIs" dxfId="358" priority="4512" operator="greaterThan">
      <formula>0</formula>
    </cfRule>
  </conditionalFormatting>
  <conditionalFormatting sqref="BE7">
    <cfRule type="cellIs" dxfId="357" priority="4467" operator="equal">
      <formula>0</formula>
    </cfRule>
    <cfRule type="cellIs" dxfId="356" priority="4468" operator="greaterThan">
      <formula>0</formula>
    </cfRule>
  </conditionalFormatting>
  <conditionalFormatting sqref="BE7">
    <cfRule type="cellIs" dxfId="355" priority="4463" operator="equal">
      <formula>0</formula>
    </cfRule>
    <cfRule type="cellIs" dxfId="354" priority="4464" operator="greaterThan">
      <formula>0</formula>
    </cfRule>
  </conditionalFormatting>
  <conditionalFormatting sqref="BE7">
    <cfRule type="cellIs" dxfId="353" priority="4465" operator="equal">
      <formula>0</formula>
    </cfRule>
    <cfRule type="cellIs" dxfId="352" priority="4466" operator="greaterThan">
      <formula>0</formula>
    </cfRule>
  </conditionalFormatting>
  <conditionalFormatting sqref="BE7">
    <cfRule type="cellIs" dxfId="351" priority="4459" operator="equal">
      <formula>0</formula>
    </cfRule>
    <cfRule type="cellIs" dxfId="350" priority="4460" operator="greaterThan">
      <formula>0</formula>
    </cfRule>
  </conditionalFormatting>
  <conditionalFormatting sqref="BE7">
    <cfRule type="cellIs" dxfId="349" priority="4457" operator="equal">
      <formula>0</formula>
    </cfRule>
    <cfRule type="cellIs" dxfId="348" priority="4458" operator="greaterThan">
      <formula>0</formula>
    </cfRule>
  </conditionalFormatting>
  <conditionalFormatting sqref="BE7">
    <cfRule type="cellIs" dxfId="347" priority="4453" operator="equal">
      <formula>0</formula>
    </cfRule>
    <cfRule type="cellIs" dxfId="346" priority="4454" operator="greaterThan">
      <formula>0</formula>
    </cfRule>
  </conditionalFormatting>
  <conditionalFormatting sqref="BE7">
    <cfRule type="cellIs" dxfId="345" priority="4445" operator="equal">
      <formula>0</formula>
    </cfRule>
    <cfRule type="cellIs" dxfId="344" priority="4446" operator="greaterThan">
      <formula>0</formula>
    </cfRule>
  </conditionalFormatting>
  <conditionalFormatting sqref="BE7">
    <cfRule type="cellIs" dxfId="343" priority="4443" operator="equal">
      <formula>0</formula>
    </cfRule>
    <cfRule type="cellIs" dxfId="342" priority="4444" operator="greaterThan">
      <formula>0</formula>
    </cfRule>
  </conditionalFormatting>
  <conditionalFormatting sqref="BE7">
    <cfRule type="cellIs" dxfId="341" priority="4441" operator="equal">
      <formula>0</formula>
    </cfRule>
    <cfRule type="cellIs" dxfId="340" priority="4442" operator="greaterThan">
      <formula>0</formula>
    </cfRule>
  </conditionalFormatting>
  <conditionalFormatting sqref="BE7">
    <cfRule type="cellIs" dxfId="339" priority="4439" operator="equal">
      <formula>0</formula>
    </cfRule>
    <cfRule type="cellIs" dxfId="338" priority="4440" operator="greaterThan">
      <formula>0</formula>
    </cfRule>
  </conditionalFormatting>
  <conditionalFormatting sqref="BE7">
    <cfRule type="cellIs" dxfId="337" priority="4381" operator="equal">
      <formula>0</formula>
    </cfRule>
    <cfRule type="cellIs" dxfId="336" priority="4382" operator="greaterThan">
      <formula>0</formula>
    </cfRule>
  </conditionalFormatting>
  <conditionalFormatting sqref="BE7">
    <cfRule type="cellIs" dxfId="335" priority="4379" operator="equal">
      <formula>0</formula>
    </cfRule>
    <cfRule type="cellIs" dxfId="334" priority="4380" operator="greaterThan">
      <formula>0</formula>
    </cfRule>
  </conditionalFormatting>
  <conditionalFormatting sqref="BE7">
    <cfRule type="cellIs" dxfId="333" priority="4375" operator="equal">
      <formula>0</formula>
    </cfRule>
    <cfRule type="cellIs" dxfId="332" priority="4376" operator="greaterThan">
      <formula>0</formula>
    </cfRule>
  </conditionalFormatting>
  <conditionalFormatting sqref="BE7">
    <cfRule type="cellIs" dxfId="331" priority="4367" operator="equal">
      <formula>0</formula>
    </cfRule>
    <cfRule type="cellIs" dxfId="330" priority="4368" operator="greaterThan">
      <formula>0</formula>
    </cfRule>
  </conditionalFormatting>
  <conditionalFormatting sqref="BE7">
    <cfRule type="cellIs" dxfId="329" priority="4325" operator="equal">
      <formula>0</formula>
    </cfRule>
    <cfRule type="cellIs" dxfId="328" priority="4326" operator="greaterThan">
      <formula>0</formula>
    </cfRule>
  </conditionalFormatting>
  <conditionalFormatting sqref="BE7">
    <cfRule type="cellIs" dxfId="327" priority="4323" operator="equal">
      <formula>0</formula>
    </cfRule>
    <cfRule type="cellIs" dxfId="326" priority="4324" operator="greaterThan">
      <formula>0</formula>
    </cfRule>
  </conditionalFormatting>
  <conditionalFormatting sqref="BE7">
    <cfRule type="cellIs" dxfId="325" priority="4319" operator="equal">
      <formula>0</formula>
    </cfRule>
    <cfRule type="cellIs" dxfId="324" priority="4320" operator="greaterThan">
      <formula>0</formula>
    </cfRule>
  </conditionalFormatting>
  <conditionalFormatting sqref="BE7">
    <cfRule type="cellIs" dxfId="323" priority="4311" operator="equal">
      <formula>0</formula>
    </cfRule>
    <cfRule type="cellIs" dxfId="322" priority="4312" operator="greaterThan">
      <formula>0</formula>
    </cfRule>
  </conditionalFormatting>
  <conditionalFormatting sqref="BE7">
    <cfRule type="cellIs" dxfId="321" priority="4241" operator="equal">
      <formula>0</formula>
    </cfRule>
    <cfRule type="cellIs" dxfId="320" priority="4242" operator="greaterThan">
      <formula>0</formula>
    </cfRule>
  </conditionalFormatting>
  <conditionalFormatting sqref="BE7">
    <cfRule type="cellIs" dxfId="319" priority="4239" operator="equal">
      <formula>0</formula>
    </cfRule>
    <cfRule type="cellIs" dxfId="318" priority="4240" operator="greaterThan">
      <formula>0</formula>
    </cfRule>
  </conditionalFormatting>
  <conditionalFormatting sqref="BE7">
    <cfRule type="cellIs" dxfId="317" priority="4235" operator="equal">
      <formula>0</formula>
    </cfRule>
    <cfRule type="cellIs" dxfId="316" priority="4236" operator="greaterThan">
      <formula>0</formula>
    </cfRule>
  </conditionalFormatting>
  <conditionalFormatting sqref="BE7">
    <cfRule type="cellIs" dxfId="315" priority="4227" operator="equal">
      <formula>0</formula>
    </cfRule>
    <cfRule type="cellIs" dxfId="314" priority="4228" operator="greaterThan">
      <formula>0</formula>
    </cfRule>
  </conditionalFormatting>
  <conditionalFormatting sqref="BE7">
    <cfRule type="cellIs" dxfId="313" priority="4075" operator="equal">
      <formula>0</formula>
    </cfRule>
    <cfRule type="cellIs" dxfId="312" priority="4076" operator="greaterThan">
      <formula>0</formula>
    </cfRule>
  </conditionalFormatting>
  <conditionalFormatting sqref="BE7">
    <cfRule type="cellIs" dxfId="311" priority="4071" operator="equal">
      <formula>0</formula>
    </cfRule>
    <cfRule type="cellIs" dxfId="310" priority="4072" operator="greaterThan">
      <formula>0</formula>
    </cfRule>
  </conditionalFormatting>
  <conditionalFormatting sqref="BE7">
    <cfRule type="cellIs" dxfId="309" priority="4073" operator="equal">
      <formula>0</formula>
    </cfRule>
    <cfRule type="cellIs" dxfId="308" priority="4074" operator="greaterThan">
      <formula>0</formula>
    </cfRule>
  </conditionalFormatting>
  <conditionalFormatting sqref="BE7">
    <cfRule type="cellIs" dxfId="307" priority="4067" operator="equal">
      <formula>0</formula>
    </cfRule>
    <cfRule type="cellIs" dxfId="306" priority="4068" operator="greaterThan">
      <formula>0</formula>
    </cfRule>
  </conditionalFormatting>
  <conditionalFormatting sqref="BE7">
    <cfRule type="cellIs" dxfId="305" priority="4065" operator="equal">
      <formula>0</formula>
    </cfRule>
    <cfRule type="cellIs" dxfId="304" priority="4066" operator="greaterThan">
      <formula>0</formula>
    </cfRule>
  </conditionalFormatting>
  <conditionalFormatting sqref="BE7">
    <cfRule type="cellIs" dxfId="303" priority="4061" operator="equal">
      <formula>0</formula>
    </cfRule>
    <cfRule type="cellIs" dxfId="302" priority="4062" operator="greaterThan">
      <formula>0</formula>
    </cfRule>
  </conditionalFormatting>
  <conditionalFormatting sqref="BE7">
    <cfRule type="cellIs" dxfId="301" priority="4053" operator="equal">
      <formula>0</formula>
    </cfRule>
    <cfRule type="cellIs" dxfId="300" priority="4054" operator="greaterThan">
      <formula>0</formula>
    </cfRule>
  </conditionalFormatting>
  <conditionalFormatting sqref="BE7">
    <cfRule type="cellIs" dxfId="299" priority="4051" operator="equal">
      <formula>0</formula>
    </cfRule>
    <cfRule type="cellIs" dxfId="298" priority="4052" operator="greaterThan">
      <formula>0</formula>
    </cfRule>
  </conditionalFormatting>
  <conditionalFormatting sqref="BE7">
    <cfRule type="cellIs" dxfId="297" priority="4049" operator="equal">
      <formula>0</formula>
    </cfRule>
    <cfRule type="cellIs" dxfId="296" priority="4050" operator="greaterThan">
      <formula>0</formula>
    </cfRule>
  </conditionalFormatting>
  <conditionalFormatting sqref="BE7">
    <cfRule type="cellIs" dxfId="295" priority="4047" operator="equal">
      <formula>0</formula>
    </cfRule>
    <cfRule type="cellIs" dxfId="294" priority="4048" operator="greaterThan">
      <formula>0</formula>
    </cfRule>
  </conditionalFormatting>
  <conditionalFormatting sqref="BE7">
    <cfRule type="cellIs" dxfId="293" priority="3989" operator="equal">
      <formula>0</formula>
    </cfRule>
    <cfRule type="cellIs" dxfId="292" priority="3990" operator="greaterThan">
      <formula>0</formula>
    </cfRule>
  </conditionalFormatting>
  <conditionalFormatting sqref="BE7">
    <cfRule type="cellIs" dxfId="291" priority="3987" operator="equal">
      <formula>0</formula>
    </cfRule>
    <cfRule type="cellIs" dxfId="290" priority="3988" operator="greaterThan">
      <formula>0</formula>
    </cfRule>
  </conditionalFormatting>
  <conditionalFormatting sqref="BE7">
    <cfRule type="cellIs" dxfId="289" priority="3983" operator="equal">
      <formula>0</formula>
    </cfRule>
    <cfRule type="cellIs" dxfId="288" priority="3984" operator="greaterThan">
      <formula>0</formula>
    </cfRule>
  </conditionalFormatting>
  <conditionalFormatting sqref="BE7">
    <cfRule type="cellIs" dxfId="287" priority="3975" operator="equal">
      <formula>0</formula>
    </cfRule>
    <cfRule type="cellIs" dxfId="286" priority="3976" operator="greaterThan">
      <formula>0</formula>
    </cfRule>
  </conditionalFormatting>
  <conditionalFormatting sqref="BE7">
    <cfRule type="cellIs" dxfId="285" priority="3933" operator="equal">
      <formula>0</formula>
    </cfRule>
    <cfRule type="cellIs" dxfId="284" priority="3934" operator="greaterThan">
      <formula>0</formula>
    </cfRule>
  </conditionalFormatting>
  <conditionalFormatting sqref="BE7">
    <cfRule type="cellIs" dxfId="283" priority="3931" operator="equal">
      <formula>0</formula>
    </cfRule>
    <cfRule type="cellIs" dxfId="282" priority="3932" operator="greaterThan">
      <formula>0</formula>
    </cfRule>
  </conditionalFormatting>
  <conditionalFormatting sqref="BE7">
    <cfRule type="cellIs" dxfId="281" priority="3927" operator="equal">
      <formula>0</formula>
    </cfRule>
    <cfRule type="cellIs" dxfId="280" priority="3928" operator="greaterThan">
      <formula>0</formula>
    </cfRule>
  </conditionalFormatting>
  <conditionalFormatting sqref="BE7">
    <cfRule type="cellIs" dxfId="279" priority="3919" operator="equal">
      <formula>0</formula>
    </cfRule>
    <cfRule type="cellIs" dxfId="278" priority="3920" operator="greaterThan">
      <formula>0</formula>
    </cfRule>
  </conditionalFormatting>
  <conditionalFormatting sqref="BE7">
    <cfRule type="cellIs" dxfId="277" priority="3849" operator="equal">
      <formula>0</formula>
    </cfRule>
    <cfRule type="cellIs" dxfId="276" priority="3850" operator="greaterThan">
      <formula>0</formula>
    </cfRule>
  </conditionalFormatting>
  <conditionalFormatting sqref="BE7">
    <cfRule type="cellIs" dxfId="275" priority="3847" operator="equal">
      <formula>0</formula>
    </cfRule>
    <cfRule type="cellIs" dxfId="274" priority="3848" operator="greaterThan">
      <formula>0</formula>
    </cfRule>
  </conditionalFormatting>
  <conditionalFormatting sqref="BE7">
    <cfRule type="cellIs" dxfId="273" priority="3843" operator="equal">
      <formula>0</formula>
    </cfRule>
    <cfRule type="cellIs" dxfId="272" priority="3844" operator="greaterThan">
      <formula>0</formula>
    </cfRule>
  </conditionalFormatting>
  <conditionalFormatting sqref="BE7">
    <cfRule type="cellIs" dxfId="271" priority="3835" operator="equal">
      <formula>0</formula>
    </cfRule>
    <cfRule type="cellIs" dxfId="270" priority="3836" operator="greaterThan">
      <formula>0</formula>
    </cfRule>
  </conditionalFormatting>
  <conditionalFormatting sqref="BE7">
    <cfRule type="cellIs" dxfId="269" priority="3675" operator="equal">
      <formula>0</formula>
    </cfRule>
    <cfRule type="cellIs" dxfId="268" priority="3676" operator="greaterThan">
      <formula>0</formula>
    </cfRule>
  </conditionalFormatting>
  <conditionalFormatting sqref="BE7">
    <cfRule type="cellIs" dxfId="267" priority="3671" operator="equal">
      <formula>0</formula>
    </cfRule>
    <cfRule type="cellIs" dxfId="266" priority="3672" operator="greaterThan">
      <formula>0</formula>
    </cfRule>
  </conditionalFormatting>
  <conditionalFormatting sqref="BE7">
    <cfRule type="cellIs" dxfId="265" priority="3673" operator="equal">
      <formula>0</formula>
    </cfRule>
    <cfRule type="cellIs" dxfId="264" priority="3674" operator="greaterThan">
      <formula>0</formula>
    </cfRule>
  </conditionalFormatting>
  <conditionalFormatting sqref="BE7">
    <cfRule type="cellIs" dxfId="263" priority="3667" operator="equal">
      <formula>0</formula>
    </cfRule>
    <cfRule type="cellIs" dxfId="262" priority="3668" operator="greaterThan">
      <formula>0</formula>
    </cfRule>
  </conditionalFormatting>
  <conditionalFormatting sqref="BE7">
    <cfRule type="cellIs" dxfId="261" priority="3665" operator="equal">
      <formula>0</formula>
    </cfRule>
    <cfRule type="cellIs" dxfId="260" priority="3666" operator="greaterThan">
      <formula>0</formula>
    </cfRule>
  </conditionalFormatting>
  <conditionalFormatting sqref="BE7">
    <cfRule type="cellIs" dxfId="259" priority="3661" operator="equal">
      <formula>0</formula>
    </cfRule>
    <cfRule type="cellIs" dxfId="258" priority="3662" operator="greaterThan">
      <formula>0</formula>
    </cfRule>
  </conditionalFormatting>
  <conditionalFormatting sqref="BE7">
    <cfRule type="cellIs" dxfId="257" priority="3653" operator="equal">
      <formula>0</formula>
    </cfRule>
    <cfRule type="cellIs" dxfId="256" priority="3654" operator="greaterThan">
      <formula>0</formula>
    </cfRule>
  </conditionalFormatting>
  <conditionalFormatting sqref="BE7">
    <cfRule type="cellIs" dxfId="255" priority="3651" operator="equal">
      <formula>0</formula>
    </cfRule>
    <cfRule type="cellIs" dxfId="254" priority="3652" operator="greaterThan">
      <formula>0</formula>
    </cfRule>
  </conditionalFormatting>
  <conditionalFormatting sqref="BE7">
    <cfRule type="cellIs" dxfId="253" priority="3649" operator="equal">
      <formula>0</formula>
    </cfRule>
    <cfRule type="cellIs" dxfId="252" priority="3650" operator="greaterThan">
      <formula>0</formula>
    </cfRule>
  </conditionalFormatting>
  <conditionalFormatting sqref="BE7">
    <cfRule type="cellIs" dxfId="251" priority="3647" operator="equal">
      <formula>0</formula>
    </cfRule>
    <cfRule type="cellIs" dxfId="250" priority="3648" operator="greaterThan">
      <formula>0</formula>
    </cfRule>
  </conditionalFormatting>
  <conditionalFormatting sqref="BE7">
    <cfRule type="cellIs" dxfId="249" priority="3583" operator="equal">
      <formula>0</formula>
    </cfRule>
    <cfRule type="cellIs" dxfId="248" priority="3584" operator="greaterThan">
      <formula>0</formula>
    </cfRule>
  </conditionalFormatting>
  <conditionalFormatting sqref="BE7">
    <cfRule type="cellIs" dxfId="247" priority="3587" operator="equal">
      <formula>0</formula>
    </cfRule>
    <cfRule type="cellIs" dxfId="246" priority="3588" operator="greaterThan">
      <formula>0</formula>
    </cfRule>
  </conditionalFormatting>
  <conditionalFormatting sqref="BE7">
    <cfRule type="cellIs" dxfId="245" priority="3589" operator="equal">
      <formula>0</formula>
    </cfRule>
    <cfRule type="cellIs" dxfId="244" priority="3590" operator="greaterThan">
      <formula>0</formula>
    </cfRule>
  </conditionalFormatting>
  <conditionalFormatting sqref="BE7">
    <cfRule type="cellIs" dxfId="243" priority="3575" operator="equal">
      <formula>0</formula>
    </cfRule>
    <cfRule type="cellIs" dxfId="242" priority="3576" operator="greaterThan">
      <formula>0</formula>
    </cfRule>
  </conditionalFormatting>
  <conditionalFormatting sqref="BE7">
    <cfRule type="cellIs" dxfId="241" priority="3533" operator="equal">
      <formula>0</formula>
    </cfRule>
    <cfRule type="cellIs" dxfId="240" priority="3534" operator="greaterThan">
      <formula>0</formula>
    </cfRule>
  </conditionalFormatting>
  <conditionalFormatting sqref="BE7">
    <cfRule type="cellIs" dxfId="239" priority="3531" operator="equal">
      <formula>0</formula>
    </cfRule>
    <cfRule type="cellIs" dxfId="238" priority="3532" operator="greaterThan">
      <formula>0</formula>
    </cfRule>
  </conditionalFormatting>
  <conditionalFormatting sqref="BE7">
    <cfRule type="cellIs" dxfId="237" priority="3527" operator="equal">
      <formula>0</formula>
    </cfRule>
    <cfRule type="cellIs" dxfId="236" priority="3528" operator="greaterThan">
      <formula>0</formula>
    </cfRule>
  </conditionalFormatting>
  <conditionalFormatting sqref="BE7">
    <cfRule type="cellIs" dxfId="235" priority="3519" operator="equal">
      <formula>0</formula>
    </cfRule>
    <cfRule type="cellIs" dxfId="234" priority="3520" operator="greaterThan">
      <formula>0</formula>
    </cfRule>
  </conditionalFormatting>
  <conditionalFormatting sqref="BE7">
    <cfRule type="cellIs" dxfId="233" priority="3449" operator="equal">
      <formula>0</formula>
    </cfRule>
    <cfRule type="cellIs" dxfId="232" priority="3450" operator="greaterThan">
      <formula>0</formula>
    </cfRule>
  </conditionalFormatting>
  <conditionalFormatting sqref="BE7">
    <cfRule type="cellIs" dxfId="231" priority="3447" operator="equal">
      <formula>0</formula>
    </cfRule>
    <cfRule type="cellIs" dxfId="230" priority="3448" operator="greaterThan">
      <formula>0</formula>
    </cfRule>
  </conditionalFormatting>
  <conditionalFormatting sqref="BE7">
    <cfRule type="cellIs" dxfId="229" priority="3443" operator="equal">
      <formula>0</formula>
    </cfRule>
    <cfRule type="cellIs" dxfId="228" priority="3444" operator="greaterThan">
      <formula>0</formula>
    </cfRule>
  </conditionalFormatting>
  <conditionalFormatting sqref="BE7">
    <cfRule type="cellIs" dxfId="227" priority="3435" operator="equal">
      <formula>0</formula>
    </cfRule>
    <cfRule type="cellIs" dxfId="226" priority="3436" operator="greaterThan">
      <formula>0</formula>
    </cfRule>
  </conditionalFormatting>
  <conditionalFormatting sqref="BE7">
    <cfRule type="cellIs" dxfId="225" priority="3277" operator="equal">
      <formula>0</formula>
    </cfRule>
    <cfRule type="cellIs" dxfId="224" priority="3278" operator="greaterThan">
      <formula>0</formula>
    </cfRule>
  </conditionalFormatting>
  <conditionalFormatting sqref="BE7">
    <cfRule type="cellIs" dxfId="223" priority="3275" operator="equal">
      <formula>0</formula>
    </cfRule>
    <cfRule type="cellIs" dxfId="222" priority="3276" operator="greaterThan">
      <formula>0</formula>
    </cfRule>
  </conditionalFormatting>
  <conditionalFormatting sqref="BE7">
    <cfRule type="cellIs" dxfId="221" priority="3271" operator="equal">
      <formula>0</formula>
    </cfRule>
    <cfRule type="cellIs" dxfId="220" priority="3272" operator="greaterThan">
      <formula>0</formula>
    </cfRule>
  </conditionalFormatting>
  <conditionalFormatting sqref="BE7">
    <cfRule type="cellIs" dxfId="219" priority="3263" operator="equal">
      <formula>0</formula>
    </cfRule>
    <cfRule type="cellIs" dxfId="218" priority="3264" operator="greaterThan">
      <formula>0</formula>
    </cfRule>
  </conditionalFormatting>
  <conditionalFormatting sqref="DY7:DY10">
    <cfRule type="cellIs" dxfId="217" priority="2893" operator="equal">
      <formula>0</formula>
    </cfRule>
    <cfRule type="cellIs" dxfId="216" priority="2894" operator="greaterThan">
      <formula>0</formula>
    </cfRule>
  </conditionalFormatting>
  <conditionalFormatting sqref="DY7:DY10">
    <cfRule type="cellIs" dxfId="215" priority="2903" operator="equal">
      <formula>0</formula>
    </cfRule>
    <cfRule type="cellIs" dxfId="214" priority="2904" operator="greaterThan">
      <formula>0</formula>
    </cfRule>
  </conditionalFormatting>
  <conditionalFormatting sqref="DY7:DY10">
    <cfRule type="cellIs" dxfId="213" priority="2933" operator="equal">
      <formula>0</formula>
    </cfRule>
    <cfRule type="cellIs" dxfId="212" priority="2934" operator="greaterThan">
      <formula>0</formula>
    </cfRule>
  </conditionalFormatting>
  <conditionalFormatting sqref="DY7:DY10">
    <cfRule type="cellIs" dxfId="211" priority="2897" operator="equal">
      <formula>0</formula>
    </cfRule>
    <cfRule type="cellIs" dxfId="210" priority="2898" operator="greaterThan">
      <formula>0</formula>
    </cfRule>
  </conditionalFormatting>
  <conditionalFormatting sqref="DY7:DY10">
    <cfRule type="cellIs" dxfId="209" priority="2877" operator="equal">
      <formula>0</formula>
    </cfRule>
    <cfRule type="cellIs" dxfId="208" priority="2878" operator="greaterThan">
      <formula>0</formula>
    </cfRule>
  </conditionalFormatting>
  <conditionalFormatting sqref="DY7:DY10">
    <cfRule type="cellIs" dxfId="207" priority="2601" operator="equal">
      <formula>0</formula>
    </cfRule>
    <cfRule type="cellIs" dxfId="206" priority="2602" operator="greaterThan">
      <formula>0</formula>
    </cfRule>
  </conditionalFormatting>
  <conditionalFormatting sqref="EP15:ES17 EP14:ER17">
    <cfRule type="cellIs" dxfId="205" priority="2381" operator="equal">
      <formula>0</formula>
    </cfRule>
    <cfRule type="cellIs" dxfId="204" priority="2382" operator="greaterThan">
      <formula>0</formula>
    </cfRule>
  </conditionalFormatting>
  <conditionalFormatting sqref="DY7:DY10">
    <cfRule type="cellIs" dxfId="203" priority="2101" operator="equal">
      <formula>0</formula>
    </cfRule>
    <cfRule type="cellIs" dxfId="202" priority="2102" operator="greaterThan">
      <formula>0</formula>
    </cfRule>
  </conditionalFormatting>
  <conditionalFormatting sqref="EX15:FA18 EX14:EZ18">
    <cfRule type="cellIs" dxfId="201" priority="1925" operator="equal">
      <formula>0</formula>
    </cfRule>
    <cfRule type="cellIs" dxfId="200" priority="1926" operator="greaterThan">
      <formula>0</formula>
    </cfRule>
  </conditionalFormatting>
  <conditionalFormatting sqref="DY7:DY10">
    <cfRule type="cellIs" dxfId="199" priority="1401" operator="equal">
      <formula>0</formula>
    </cfRule>
    <cfRule type="cellIs" dxfId="198" priority="1402" operator="greaterThan">
      <formula>0</formula>
    </cfRule>
  </conditionalFormatting>
  <conditionalFormatting sqref="R15:U19 R14:T19">
    <cfRule type="cellIs" dxfId="197" priority="1151" operator="equal">
      <formula>0</formula>
    </cfRule>
    <cfRule type="cellIs" dxfId="196" priority="1152" operator="greaterThan">
      <formula>0</formula>
    </cfRule>
  </conditionalFormatting>
  <conditionalFormatting sqref="BU19:BU21">
    <cfRule type="cellIs" dxfId="195" priority="725" operator="equal">
      <formula>0</formula>
    </cfRule>
    <cfRule type="cellIs" dxfId="194" priority="726" operator="greaterThan">
      <formula>0</formula>
    </cfRule>
  </conditionalFormatting>
  <conditionalFormatting sqref="BU19:BU21">
    <cfRule type="cellIs" dxfId="193" priority="723" operator="equal">
      <formula>0</formula>
    </cfRule>
    <cfRule type="cellIs" dxfId="192" priority="724" operator="greaterThan">
      <formula>0</formula>
    </cfRule>
  </conditionalFormatting>
  <conditionalFormatting sqref="BU19:BU21">
    <cfRule type="cellIs" dxfId="191" priority="721" operator="equal">
      <formula>0</formula>
    </cfRule>
    <cfRule type="cellIs" dxfId="190" priority="722" operator="greaterThan">
      <formula>0</formula>
    </cfRule>
  </conditionalFormatting>
  <conditionalFormatting sqref="BU19:BU21">
    <cfRule type="cellIs" dxfId="189" priority="719" operator="equal">
      <formula>0</formula>
    </cfRule>
    <cfRule type="cellIs" dxfId="188" priority="720" operator="greaterThan">
      <formula>0</formula>
    </cfRule>
  </conditionalFormatting>
  <conditionalFormatting sqref="EH17:EH21">
    <cfRule type="cellIs" dxfId="187" priority="589" operator="equal">
      <formula>0</formula>
    </cfRule>
    <cfRule type="cellIs" dxfId="186" priority="590" operator="greaterThan">
      <formula>0</formula>
    </cfRule>
  </conditionalFormatting>
  <conditionalFormatting sqref="EG17:EG21">
    <cfRule type="cellIs" dxfId="185" priority="485" operator="equal">
      <formula>0</formula>
    </cfRule>
    <cfRule type="cellIs" dxfId="184" priority="486" operator="greaterThan">
      <formula>0</formula>
    </cfRule>
  </conditionalFormatting>
  <conditionalFormatting sqref="EI19:EK21 EI18:EJ21">
    <cfRule type="cellIs" dxfId="183" priority="483" operator="equal">
      <formula>0</formula>
    </cfRule>
    <cfRule type="cellIs" dxfId="182" priority="484" operator="greaterThan">
      <formula>0</formula>
    </cfRule>
  </conditionalFormatting>
  <conditionalFormatting sqref="CC19:CC22">
    <cfRule type="cellIs" dxfId="181" priority="373" operator="equal">
      <formula>0</formula>
    </cfRule>
    <cfRule type="cellIs" dxfId="180" priority="374" operator="greaterThan">
      <formula>0</formula>
    </cfRule>
  </conditionalFormatting>
  <conditionalFormatting sqref="CC19:CC22">
    <cfRule type="cellIs" dxfId="179" priority="371" operator="equal">
      <formula>0</formula>
    </cfRule>
    <cfRule type="cellIs" dxfId="178" priority="372" operator="greaterThan">
      <formula>0</formula>
    </cfRule>
  </conditionalFormatting>
  <conditionalFormatting sqref="CC19:CC22">
    <cfRule type="cellIs" dxfId="177" priority="369" operator="equal">
      <formula>0</formula>
    </cfRule>
    <cfRule type="cellIs" dxfId="176" priority="370" operator="greaterThan">
      <formula>0</formula>
    </cfRule>
  </conditionalFormatting>
  <conditionalFormatting sqref="CC19:CC22">
    <cfRule type="cellIs" dxfId="175" priority="367" operator="equal">
      <formula>0</formula>
    </cfRule>
    <cfRule type="cellIs" dxfId="174" priority="368" operator="greaterThan">
      <formula>0</formula>
    </cfRule>
  </conditionalFormatting>
  <conditionalFormatting sqref="CC20:CC22">
    <cfRule type="cellIs" dxfId="173" priority="365" operator="equal">
      <formula>0</formula>
    </cfRule>
    <cfRule type="cellIs" dxfId="172" priority="366" operator="greaterThan">
      <formula>0</formula>
    </cfRule>
  </conditionalFormatting>
  <conditionalFormatting sqref="CC20:CC22">
    <cfRule type="cellIs" dxfId="171" priority="363" operator="equal">
      <formula>0</formula>
    </cfRule>
    <cfRule type="cellIs" dxfId="170" priority="364" operator="greaterThan">
      <formula>0</formula>
    </cfRule>
  </conditionalFormatting>
  <conditionalFormatting sqref="CC20:CC22">
    <cfRule type="cellIs" dxfId="169" priority="361" operator="equal">
      <formula>0</formula>
    </cfRule>
    <cfRule type="cellIs" dxfId="168" priority="362" operator="greaterThan">
      <formula>0</formula>
    </cfRule>
  </conditionalFormatting>
  <conditionalFormatting sqref="CC20:CC22">
    <cfRule type="cellIs" dxfId="167" priority="359" operator="equal">
      <formula>0</formula>
    </cfRule>
    <cfRule type="cellIs" dxfId="166" priority="360" operator="greaterThan">
      <formula>0</formula>
    </cfRule>
  </conditionalFormatting>
  <conditionalFormatting sqref="CD22:CF22">
    <cfRule type="cellIs" dxfId="165" priority="357" operator="equal">
      <formula>0</formula>
    </cfRule>
    <cfRule type="cellIs" dxfId="164" priority="358" operator="greaterThan">
      <formula>0</formula>
    </cfRule>
  </conditionalFormatting>
  <conditionalFormatting sqref="AG7:AG34">
    <cfRule type="cellIs" dxfId="155" priority="217" operator="equal">
      <formula>0</formula>
    </cfRule>
    <cfRule type="cellIs" dxfId="154" priority="218" operator="greaterThan">
      <formula>0</formula>
    </cfRule>
  </conditionalFormatting>
  <conditionalFormatting sqref="BU21">
    <cfRule type="cellIs" dxfId="153" priority="215" operator="equal">
      <formula>0</formula>
    </cfRule>
    <cfRule type="cellIs" dxfId="152" priority="216" operator="greaterThan">
      <formula>0</formula>
    </cfRule>
  </conditionalFormatting>
  <conditionalFormatting sqref="BU21">
    <cfRule type="cellIs" dxfId="151" priority="213" operator="equal">
      <formula>0</formula>
    </cfRule>
    <cfRule type="cellIs" dxfId="150" priority="214" operator="greaterThan">
      <formula>0</formula>
    </cfRule>
  </conditionalFormatting>
  <conditionalFormatting sqref="BU21">
    <cfRule type="cellIs" dxfId="149" priority="211" operator="equal">
      <formula>0</formula>
    </cfRule>
    <cfRule type="cellIs" dxfId="148" priority="212" operator="greaterThan">
      <formula>0</formula>
    </cfRule>
  </conditionalFormatting>
  <conditionalFormatting sqref="BU21">
    <cfRule type="cellIs" dxfId="147" priority="209" operator="equal">
      <formula>0</formula>
    </cfRule>
    <cfRule type="cellIs" dxfId="146" priority="210" operator="greaterThan">
      <formula>0</formula>
    </cfRule>
  </conditionalFormatting>
  <conditionalFormatting sqref="BV21:BX21">
    <cfRule type="cellIs" dxfId="145" priority="207" operator="equal">
      <formula>0</formula>
    </cfRule>
    <cfRule type="cellIs" dxfId="144" priority="208" operator="greaterThan">
      <formula>0</formula>
    </cfRule>
  </conditionalFormatting>
  <conditionalFormatting sqref="CD21:CF21">
    <cfRule type="cellIs" dxfId="143" priority="203" operator="equal">
      <formula>0</formula>
    </cfRule>
    <cfRule type="cellIs" dxfId="142" priority="204" operator="greaterThan">
      <formula>0</formula>
    </cfRule>
  </conditionalFormatting>
  <conditionalFormatting sqref="CD22:CF22">
    <cfRule type="cellIs" dxfId="141" priority="201" operator="equal">
      <formula>0</formula>
    </cfRule>
    <cfRule type="cellIs" dxfId="140" priority="202" operator="greaterThan">
      <formula>0</formula>
    </cfRule>
  </conditionalFormatting>
  <conditionalFormatting sqref="CD22:CF22">
    <cfRule type="cellIs" dxfId="139" priority="199" operator="equal">
      <formula>0</formula>
    </cfRule>
    <cfRule type="cellIs" dxfId="138" priority="200" operator="greaterThan">
      <formula>0</formula>
    </cfRule>
  </conditionalFormatting>
  <conditionalFormatting sqref="FH7:FH31">
    <cfRule type="cellIs" dxfId="135" priority="157" operator="equal">
      <formula>0</formula>
    </cfRule>
    <cfRule type="cellIs" dxfId="134" priority="158" operator="greaterThan">
      <formula>0</formula>
    </cfRule>
  </conditionalFormatting>
  <conditionalFormatting sqref="FF9 FH9">
    <cfRule type="cellIs" dxfId="133" priority="155" operator="equal">
      <formula>0</formula>
    </cfRule>
    <cfRule type="cellIs" dxfId="132" priority="156" operator="greaterThan">
      <formula>0</formula>
    </cfRule>
  </conditionalFormatting>
  <conditionalFormatting sqref="FE11:FE31">
    <cfRule type="cellIs" dxfId="131" priority="143" operator="equal">
      <formula>0</formula>
    </cfRule>
    <cfRule type="cellIs" dxfId="130" priority="144" operator="greaterThan">
      <formula>0</formula>
    </cfRule>
  </conditionalFormatting>
  <conditionalFormatting sqref="FE11:FE31">
    <cfRule type="cellIs" dxfId="129" priority="145" operator="equal">
      <formula>0</formula>
    </cfRule>
    <cfRule type="cellIs" dxfId="128" priority="146" operator="greaterThan">
      <formula>0</formula>
    </cfRule>
  </conditionalFormatting>
  <conditionalFormatting sqref="FE11:FE31">
    <cfRule type="cellIs" dxfId="127" priority="141" operator="equal">
      <formula>0</formula>
    </cfRule>
    <cfRule type="cellIs" dxfId="126" priority="142" operator="greaterThan">
      <formula>0</formula>
    </cfRule>
  </conditionalFormatting>
  <conditionalFormatting sqref="FE11:FE31">
    <cfRule type="cellIs" dxfId="125" priority="139" operator="equal">
      <formula>0</formula>
    </cfRule>
    <cfRule type="cellIs" dxfId="124" priority="140" operator="greaterThan">
      <formula>0</formula>
    </cfRule>
  </conditionalFormatting>
  <conditionalFormatting sqref="FE9">
    <cfRule type="cellIs" dxfId="123" priority="133" operator="equal">
      <formula>0</formula>
    </cfRule>
    <cfRule type="cellIs" dxfId="122" priority="134" operator="greaterThan">
      <formula>0</formula>
    </cfRule>
  </conditionalFormatting>
  <conditionalFormatting sqref="J7 L7:M7">
    <cfRule type="cellIs" dxfId="121" priority="131" operator="equal">
      <formula>0</formula>
    </cfRule>
    <cfRule type="cellIs" dxfId="120" priority="132" operator="greaterThan">
      <formula>0</formula>
    </cfRule>
  </conditionalFormatting>
  <conditionalFormatting sqref="R7 T7:U7">
    <cfRule type="cellIs" dxfId="119" priority="129" operator="equal">
      <formula>0</formula>
    </cfRule>
    <cfRule type="cellIs" dxfId="118" priority="130" operator="greaterThan">
      <formula>0</formula>
    </cfRule>
  </conditionalFormatting>
  <conditionalFormatting sqref="Z7 AB7:AC7">
    <cfRule type="cellIs" dxfId="117" priority="127" operator="equal">
      <formula>0</formula>
    </cfRule>
    <cfRule type="cellIs" dxfId="116" priority="128" operator="greaterThan">
      <formula>0</formula>
    </cfRule>
  </conditionalFormatting>
  <conditionalFormatting sqref="AH7:AH34 AJ7:AK34">
    <cfRule type="cellIs" dxfId="115" priority="125" operator="equal">
      <formula>0</formula>
    </cfRule>
    <cfRule type="cellIs" dxfId="114" priority="126" operator="greaterThan">
      <formula>0</formula>
    </cfRule>
  </conditionalFormatting>
  <conditionalFormatting sqref="AP7 AR7:AS7">
    <cfRule type="cellIs" dxfId="113" priority="123" operator="equal">
      <formula>0</formula>
    </cfRule>
    <cfRule type="cellIs" dxfId="112" priority="124" operator="greaterThan">
      <formula>0</formula>
    </cfRule>
  </conditionalFormatting>
  <conditionalFormatting sqref="AX7 AZ7:BA7">
    <cfRule type="cellIs" dxfId="111" priority="121" operator="equal">
      <formula>0</formula>
    </cfRule>
    <cfRule type="cellIs" dxfId="110" priority="122" operator="greaterThan">
      <formula>0</formula>
    </cfRule>
  </conditionalFormatting>
  <conditionalFormatting sqref="BV7 BX7:BY7">
    <cfRule type="cellIs" dxfId="109" priority="117" operator="equal">
      <formula>0</formula>
    </cfRule>
    <cfRule type="cellIs" dxfId="108" priority="118" operator="greaterThan">
      <formula>0</formula>
    </cfRule>
  </conditionalFormatting>
  <conditionalFormatting sqref="CD7 CF7:CG7">
    <cfRule type="cellIs" dxfId="107" priority="115" operator="equal">
      <formula>0</formula>
    </cfRule>
    <cfRule type="cellIs" dxfId="106" priority="116" operator="greaterThan">
      <formula>0</formula>
    </cfRule>
  </conditionalFormatting>
  <conditionalFormatting sqref="CL7 CN7:CO7">
    <cfRule type="cellIs" dxfId="105" priority="113" operator="equal">
      <formula>0</formula>
    </cfRule>
    <cfRule type="cellIs" dxfId="104" priority="114" operator="greaterThan">
      <formula>0</formula>
    </cfRule>
  </conditionalFormatting>
  <conditionalFormatting sqref="CT7 CV7:CW7">
    <cfRule type="cellIs" dxfId="103" priority="111" operator="equal">
      <formula>0</formula>
    </cfRule>
    <cfRule type="cellIs" dxfId="102" priority="112" operator="greaterThan">
      <formula>0</formula>
    </cfRule>
  </conditionalFormatting>
  <conditionalFormatting sqref="DJ7 DL7:DM7">
    <cfRule type="cellIs" dxfId="101" priority="109" operator="equal">
      <formula>0</formula>
    </cfRule>
    <cfRule type="cellIs" dxfId="100" priority="110" operator="greaterThan">
      <formula>0</formula>
    </cfRule>
  </conditionalFormatting>
  <conditionalFormatting sqref="DR7 DT7:DU7">
    <cfRule type="cellIs" dxfId="99" priority="107" operator="equal">
      <formula>0</formula>
    </cfRule>
    <cfRule type="cellIs" dxfId="98" priority="108" operator="greaterThan">
      <formula>0</formula>
    </cfRule>
  </conditionalFormatting>
  <conditionalFormatting sqref="DZ7 EB7:EC7">
    <cfRule type="cellIs" dxfId="97" priority="105" operator="equal">
      <formula>0</formula>
    </cfRule>
    <cfRule type="cellIs" dxfId="96" priority="106" operator="greaterThan">
      <formula>0</formula>
    </cfRule>
  </conditionalFormatting>
  <conditionalFormatting sqref="EH7 EJ7:EK7">
    <cfRule type="cellIs" dxfId="95" priority="103" operator="equal">
      <formula>0</formula>
    </cfRule>
    <cfRule type="cellIs" dxfId="94" priority="104" operator="greaterThan">
      <formula>0</formula>
    </cfRule>
  </conditionalFormatting>
  <conditionalFormatting sqref="EP7 ER7:ES7">
    <cfRule type="cellIs" dxfId="93" priority="101" operator="equal">
      <formula>0</formula>
    </cfRule>
    <cfRule type="cellIs" dxfId="92" priority="102" operator="greaterThan">
      <formula>0</formula>
    </cfRule>
  </conditionalFormatting>
  <conditionalFormatting sqref="EX7 EZ7:FA7">
    <cfRule type="cellIs" dxfId="91" priority="99" operator="equal">
      <formula>0</formula>
    </cfRule>
    <cfRule type="cellIs" dxfId="90" priority="100" operator="greaterThan">
      <formula>0</formula>
    </cfRule>
  </conditionalFormatting>
  <conditionalFormatting sqref="FF7 FH7:FI7">
    <cfRule type="cellIs" dxfId="89" priority="97" operator="equal">
      <formula>0</formula>
    </cfRule>
    <cfRule type="cellIs" dxfId="88" priority="98" operator="greaterThan">
      <formula>0</formula>
    </cfRule>
  </conditionalFormatting>
  <conditionalFormatting sqref="BN7 BP7:BQ7">
    <cfRule type="cellIs" dxfId="87" priority="95" operator="equal">
      <formula>0</formula>
    </cfRule>
    <cfRule type="cellIs" dxfId="86" priority="96" operator="greaterThan">
      <formula>0</formula>
    </cfRule>
  </conditionalFormatting>
  <conditionalFormatting sqref="DA7:DF33">
    <cfRule type="cellIs" dxfId="85" priority="87" operator="equal">
      <formula>0</formula>
    </cfRule>
    <cfRule type="cellIs" dxfId="84" priority="88" operator="greaterThan">
      <formula>0</formula>
    </cfRule>
  </conditionalFormatting>
  <conditionalFormatting sqref="DA33:DF33">
    <cfRule type="cellIs" dxfId="83" priority="85" operator="equal">
      <formula>0</formula>
    </cfRule>
    <cfRule type="cellIs" dxfId="82" priority="86" operator="greaterThan">
      <formula>0</formula>
    </cfRule>
  </conditionalFormatting>
  <conditionalFormatting sqref="DB7 DD7:DE7">
    <cfRule type="cellIs" dxfId="81" priority="83" operator="equal">
      <formula>0</formula>
    </cfRule>
    <cfRule type="cellIs" dxfId="80" priority="84" operator="greaterThan">
      <formula>0</formula>
    </cfRule>
  </conditionalFormatting>
  <conditionalFormatting sqref="K7">
    <cfRule type="cellIs" dxfId="75" priority="77" operator="equal">
      <formula>0</formula>
    </cfRule>
    <cfRule type="cellIs" dxfId="74" priority="78" operator="greaterThan">
      <formula>0</formula>
    </cfRule>
  </conditionalFormatting>
  <conditionalFormatting sqref="S7">
    <cfRule type="cellIs" dxfId="73" priority="75" operator="equal">
      <formula>0</formula>
    </cfRule>
    <cfRule type="cellIs" dxfId="72" priority="76" operator="greaterThan">
      <formula>0</formula>
    </cfRule>
  </conditionalFormatting>
  <conditionalFormatting sqref="AA7">
    <cfRule type="cellIs" dxfId="71" priority="73" operator="equal">
      <formula>0</formula>
    </cfRule>
    <cfRule type="cellIs" dxfId="70" priority="74" operator="greaterThan">
      <formula>0</formula>
    </cfRule>
  </conditionalFormatting>
  <conditionalFormatting sqref="AI7:AI34">
    <cfRule type="cellIs" dxfId="69" priority="71" operator="equal">
      <formula>0</formula>
    </cfRule>
    <cfRule type="cellIs" dxfId="68" priority="72" operator="greaterThan">
      <formula>0</formula>
    </cfRule>
  </conditionalFormatting>
  <conditionalFormatting sqref="AQ7">
    <cfRule type="cellIs" dxfId="67" priority="67" operator="equal">
      <formula>0</formula>
    </cfRule>
    <cfRule type="cellIs" dxfId="66" priority="68" operator="greaterThan">
      <formula>0</formula>
    </cfRule>
  </conditionalFormatting>
  <conditionalFormatting sqref="AY7">
    <cfRule type="cellIs" dxfId="65" priority="65" operator="equal">
      <formula>0</formula>
    </cfRule>
    <cfRule type="cellIs" dxfId="64" priority="66" operator="greaterThan">
      <formula>0</formula>
    </cfRule>
  </conditionalFormatting>
  <conditionalFormatting sqref="BO7">
    <cfRule type="cellIs" dxfId="63" priority="63" operator="equal">
      <formula>0</formula>
    </cfRule>
    <cfRule type="cellIs" dxfId="62" priority="64" operator="greaterThan">
      <formula>0</formula>
    </cfRule>
  </conditionalFormatting>
  <conditionalFormatting sqref="BW7">
    <cfRule type="cellIs" dxfId="61" priority="61" operator="equal">
      <formula>0</formula>
    </cfRule>
    <cfRule type="cellIs" dxfId="60" priority="62" operator="greaterThan">
      <formula>0</formula>
    </cfRule>
  </conditionalFormatting>
  <conditionalFormatting sqref="CE7">
    <cfRule type="cellIs" dxfId="59" priority="59" operator="equal">
      <formula>0</formula>
    </cfRule>
    <cfRule type="cellIs" dxfId="58" priority="60" operator="greaterThan">
      <formula>0</formula>
    </cfRule>
  </conditionalFormatting>
  <conditionalFormatting sqref="CM7">
    <cfRule type="cellIs" dxfId="57" priority="57" operator="equal">
      <formula>0</formula>
    </cfRule>
    <cfRule type="cellIs" dxfId="56" priority="58" operator="greaterThan">
      <formula>0</formula>
    </cfRule>
  </conditionalFormatting>
  <conditionalFormatting sqref="CU7">
    <cfRule type="cellIs" dxfId="55" priority="55" operator="equal">
      <formula>0</formula>
    </cfRule>
    <cfRule type="cellIs" dxfId="54" priority="56" operator="greaterThan">
      <formula>0</formula>
    </cfRule>
  </conditionalFormatting>
  <conditionalFormatting sqref="DC7">
    <cfRule type="cellIs" dxfId="53" priority="53" operator="equal">
      <formula>0</formula>
    </cfRule>
    <cfRule type="cellIs" dxfId="52" priority="54" operator="greaterThan">
      <formula>0</formula>
    </cfRule>
  </conditionalFormatting>
  <conditionalFormatting sqref="DK7">
    <cfRule type="cellIs" dxfId="51" priority="51" operator="equal">
      <formula>0</formula>
    </cfRule>
    <cfRule type="cellIs" dxfId="50" priority="52" operator="greaterThan">
      <formula>0</formula>
    </cfRule>
  </conditionalFormatting>
  <conditionalFormatting sqref="DS7">
    <cfRule type="cellIs" dxfId="49" priority="49" operator="equal">
      <formula>0</formula>
    </cfRule>
    <cfRule type="cellIs" dxfId="48" priority="50" operator="greaterThan">
      <formula>0</formula>
    </cfRule>
  </conditionalFormatting>
  <conditionalFormatting sqref="EA7">
    <cfRule type="cellIs" dxfId="47" priority="47" operator="equal">
      <formula>0</formula>
    </cfRule>
    <cfRule type="cellIs" dxfId="46" priority="48" operator="greaterThan">
      <formula>0</formula>
    </cfRule>
  </conditionalFormatting>
  <conditionalFormatting sqref="EI7">
    <cfRule type="cellIs" dxfId="45" priority="45" operator="equal">
      <formula>0</formula>
    </cfRule>
    <cfRule type="cellIs" dxfId="44" priority="46" operator="greaterThan">
      <formula>0</formula>
    </cfRule>
  </conditionalFormatting>
  <conditionalFormatting sqref="EQ7">
    <cfRule type="cellIs" dxfId="43" priority="43" operator="equal">
      <formula>0</formula>
    </cfRule>
    <cfRule type="cellIs" dxfId="42" priority="44" operator="greaterThan">
      <formula>0</formula>
    </cfRule>
  </conditionalFormatting>
  <conditionalFormatting sqref="EY7">
    <cfRule type="cellIs" dxfId="41" priority="41" operator="equal">
      <formula>0</formula>
    </cfRule>
    <cfRule type="cellIs" dxfId="40" priority="42" operator="greaterThan">
      <formula>0</formula>
    </cfRule>
  </conditionalFormatting>
  <conditionalFormatting sqref="FG7">
    <cfRule type="cellIs" dxfId="39" priority="39" operator="equal">
      <formula>0</formula>
    </cfRule>
    <cfRule type="cellIs" dxfId="38" priority="40" operator="greaterThan">
      <formula>0</formula>
    </cfRule>
  </conditionalFormatting>
  <conditionalFormatting sqref="CD21:CF21">
    <cfRule type="cellIs" dxfId="37" priority="37" operator="equal">
      <formula>0</formula>
    </cfRule>
    <cfRule type="cellIs" dxfId="36" priority="38" operator="greaterThan">
      <formula>0</formula>
    </cfRule>
  </conditionalFormatting>
  <conditionalFormatting sqref="CD22:CF22">
    <cfRule type="cellIs" dxfId="35" priority="35" operator="equal">
      <formula>0</formula>
    </cfRule>
    <cfRule type="cellIs" dxfId="34" priority="36" operator="greaterThan">
      <formula>0</formula>
    </cfRule>
  </conditionalFormatting>
  <conditionalFormatting sqref="CD22:CF22">
    <cfRule type="cellIs" dxfId="33" priority="33" operator="equal">
      <formula>0</formula>
    </cfRule>
    <cfRule type="cellIs" dxfId="32" priority="34" operator="greaterThan">
      <formula>0</formula>
    </cfRule>
  </conditionalFormatting>
  <conditionalFormatting sqref="EI21:EJ21">
    <cfRule type="cellIs" dxfId="31" priority="21" operator="equal">
      <formula>0</formula>
    </cfRule>
    <cfRule type="cellIs" dxfId="30" priority="22" operator="greaterThan">
      <formula>0</formula>
    </cfRule>
  </conditionalFormatting>
  <conditionalFormatting sqref="BM32:BR32">
    <cfRule type="cellIs" dxfId="29" priority="11" operator="equal">
      <formula>0</formula>
    </cfRule>
    <cfRule type="cellIs" dxfId="28" priority="12" operator="greaterThan">
      <formula>0</formula>
    </cfRule>
  </conditionalFormatting>
  <conditionalFormatting sqref="BU20">
    <cfRule type="cellIs" dxfId="27" priority="31" operator="equal">
      <formula>0</formula>
    </cfRule>
    <cfRule type="cellIs" dxfId="26" priority="32" operator="greaterThan">
      <formula>0</formula>
    </cfRule>
  </conditionalFormatting>
  <conditionalFormatting sqref="BU20">
    <cfRule type="cellIs" dxfId="25" priority="29" operator="equal">
      <formula>0</formula>
    </cfRule>
    <cfRule type="cellIs" dxfId="24" priority="30" operator="greaterThan">
      <formula>0</formula>
    </cfRule>
  </conditionalFormatting>
  <conditionalFormatting sqref="BU20">
    <cfRule type="cellIs" dxfId="23" priority="27" operator="equal">
      <formula>0</formula>
    </cfRule>
    <cfRule type="cellIs" dxfId="22" priority="28" operator="greaterThan">
      <formula>0</formula>
    </cfRule>
  </conditionalFormatting>
  <conditionalFormatting sqref="BU20">
    <cfRule type="cellIs" dxfId="21" priority="25" operator="equal">
      <formula>0</formula>
    </cfRule>
    <cfRule type="cellIs" dxfId="20" priority="26" operator="greaterThan">
      <formula>0</formula>
    </cfRule>
  </conditionalFormatting>
  <conditionalFormatting sqref="BV20:BX20">
    <cfRule type="cellIs" dxfId="19" priority="23" operator="equal">
      <formula>0</formula>
    </cfRule>
    <cfRule type="cellIs" dxfId="18" priority="24" operator="greaterThan">
      <formula>0</formula>
    </cfRule>
  </conditionalFormatting>
  <conditionalFormatting sqref="CD20:CF20">
    <cfRule type="cellIs" dxfId="17" priority="19" operator="equal">
      <formula>0</formula>
    </cfRule>
    <cfRule type="cellIs" dxfId="16" priority="20" operator="greaterThan">
      <formula>0</formula>
    </cfRule>
  </conditionalFormatting>
  <conditionalFormatting sqref="CD21:CF21">
    <cfRule type="cellIs" dxfId="15" priority="17" operator="equal">
      <formula>0</formula>
    </cfRule>
    <cfRule type="cellIs" dxfId="14" priority="18" operator="greaterThan">
      <formula>0</formula>
    </cfRule>
  </conditionalFormatting>
  <conditionalFormatting sqref="CD21:CF21">
    <cfRule type="cellIs" dxfId="13" priority="15" operator="equal">
      <formula>0</formula>
    </cfRule>
    <cfRule type="cellIs" dxfId="12" priority="16" operator="greaterThan">
      <formula>0</formula>
    </cfRule>
  </conditionalFormatting>
  <conditionalFormatting sqref="CD22:CF22">
    <cfRule type="cellIs" dxfId="11" priority="13" operator="equal">
      <formula>0</formula>
    </cfRule>
    <cfRule type="cellIs" dxfId="10" priority="14" operator="greaterThan">
      <formula>0</formula>
    </cfRule>
  </conditionalFormatting>
  <conditionalFormatting sqref="FF8 FH8">
    <cfRule type="cellIs" dxfId="9" priority="9" operator="equal">
      <formula>0</formula>
    </cfRule>
    <cfRule type="cellIs" dxfId="8" priority="10" operator="greaterThan">
      <formula>0</formula>
    </cfRule>
  </conditionalFormatting>
  <conditionalFormatting sqref="FE8">
    <cfRule type="cellIs" dxfId="7" priority="7" operator="equal">
      <formula>0</formula>
    </cfRule>
    <cfRule type="cellIs" dxfId="6" priority="8" operator="greaterThan">
      <formula>0</formula>
    </cfRule>
  </conditionalFormatting>
  <conditionalFormatting sqref="DA32:DF32">
    <cfRule type="cellIs" dxfId="5" priority="5" operator="equal">
      <formula>0</formula>
    </cfRule>
    <cfRule type="cellIs" dxfId="4" priority="6" operator="greaterThan">
      <formula>0</formula>
    </cfRule>
  </conditionalFormatting>
  <conditionalFormatting sqref="DA33:DF33">
    <cfRule type="cellIs" dxfId="3" priority="3" operator="equal">
      <formula>0</formula>
    </cfRule>
    <cfRule type="cellIs" dxfId="2" priority="4" operator="greaterThan">
      <formula>0</formula>
    </cfRule>
  </conditionalFormatting>
  <conditionalFormatting sqref="DA33:DF33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zoomScale="85" zoomScaleNormal="85" workbookViewId="0">
      <selection activeCell="D23" sqref="D23"/>
    </sheetView>
  </sheetViews>
  <sheetFormatPr baseColWidth="10" defaultRowHeight="15" x14ac:dyDescent="0.25"/>
  <cols>
    <col min="1" max="1" width="3.140625" customWidth="1"/>
    <col min="2" max="2" width="15.28515625" bestFit="1" customWidth="1"/>
    <col min="3" max="3" width="8.28515625" bestFit="1" customWidth="1"/>
    <col min="4" max="4" width="10.42578125" bestFit="1" customWidth="1"/>
    <col min="5" max="5" width="22.42578125" bestFit="1" customWidth="1"/>
  </cols>
  <sheetData>
    <row r="2" spans="2:6" x14ac:dyDescent="0.25">
      <c r="B2" s="77" t="s">
        <v>43</v>
      </c>
      <c r="C2" s="77" t="str">
        <f>+'Flujo Fondos'!C3</f>
        <v>CAPITAL</v>
      </c>
      <c r="D2" s="77" t="str">
        <f>+'Flujo Fondos'!E3</f>
        <v>INTERESES</v>
      </c>
      <c r="E2" s="77" t="str">
        <f>+'Flujo Fondos'!F3</f>
        <v>ACREDITADO EN BANCO</v>
      </c>
      <c r="F2" s="77" t="s">
        <v>44</v>
      </c>
    </row>
    <row r="3" spans="2:6" x14ac:dyDescent="0.25">
      <c r="B3" s="75" t="e">
        <f>+'Flujo Fondos'!#REF!</f>
        <v>#REF!</v>
      </c>
      <c r="C3" s="76" t="e">
        <f>+'Flujo Fondos'!#REF!/1000000</f>
        <v>#REF!</v>
      </c>
      <c r="D3" s="76" t="e">
        <f>+'Flujo Fondos'!#REF!/1000000</f>
        <v>#REF!</v>
      </c>
      <c r="E3" s="76" t="e">
        <f>+'Flujo Fondos'!#REF!/1000000</f>
        <v>#REF!</v>
      </c>
      <c r="F3" s="5" t="e">
        <f>+'Flujo Fondos'!#REF!</f>
        <v>#REF!</v>
      </c>
    </row>
    <row r="4" spans="2:6" x14ac:dyDescent="0.25">
      <c r="B4" s="75" t="e">
        <f>+'Flujo Fondos'!#REF!</f>
        <v>#REF!</v>
      </c>
      <c r="C4" s="76" t="e">
        <f>+'Flujo Fondos'!#REF!/1000000</f>
        <v>#REF!</v>
      </c>
      <c r="D4" s="76" t="e">
        <f>+'Flujo Fondos'!#REF!/1000000</f>
        <v>#REF!</v>
      </c>
      <c r="E4" s="76" t="e">
        <f>+'Flujo Fondos'!#REF!/1000000</f>
        <v>#REF!</v>
      </c>
      <c r="F4" s="5" t="e">
        <f>+'Flujo Fondos'!#REF!</f>
        <v>#REF!</v>
      </c>
    </row>
    <row r="5" spans="2:6" x14ac:dyDescent="0.25">
      <c r="B5" s="75" t="str">
        <f>+'Flujo Fondos'!A5</f>
        <v/>
      </c>
      <c r="C5" s="76">
        <f>+'Flujo Fondos'!C5/1000000</f>
        <v>0</v>
      </c>
      <c r="D5" s="76">
        <f>+'Flujo Fondos'!E5/1000000</f>
        <v>0</v>
      </c>
      <c r="E5" s="76">
        <f>+'Flujo Fondos'!G5/1000000</f>
        <v>0</v>
      </c>
      <c r="F5" s="5" t="str">
        <f>+'Flujo Fondos'!I5</f>
        <v/>
      </c>
    </row>
    <row r="6" spans="2:6" x14ac:dyDescent="0.25">
      <c r="B6" s="75" t="str">
        <f>+'Flujo Fondos'!A6</f>
        <v/>
      </c>
      <c r="C6" s="76">
        <f>+'Flujo Fondos'!C6/1000000</f>
        <v>0</v>
      </c>
      <c r="D6" s="76">
        <f>+'Flujo Fondos'!E6/1000000</f>
        <v>0</v>
      </c>
      <c r="E6" s="76">
        <f>+'Flujo Fondos'!G6/1000000</f>
        <v>0</v>
      </c>
      <c r="F6" s="5" t="str">
        <f>+'Flujo Fondos'!I6</f>
        <v/>
      </c>
    </row>
    <row r="7" spans="2:6" x14ac:dyDescent="0.25">
      <c r="B7" s="75" t="str">
        <f>+'Flujo Fondos'!A7</f>
        <v/>
      </c>
      <c r="C7" s="76">
        <f>+'Flujo Fondos'!C7/1000000</f>
        <v>0</v>
      </c>
      <c r="D7" s="76">
        <f>+'Flujo Fondos'!E7/1000000</f>
        <v>0</v>
      </c>
      <c r="E7" s="76">
        <f>+'Flujo Fondos'!G7/1000000</f>
        <v>0</v>
      </c>
      <c r="F7" s="5" t="str">
        <f>+'Flujo Fondos'!I7</f>
        <v/>
      </c>
    </row>
    <row r="8" spans="2:6" x14ac:dyDescent="0.25">
      <c r="B8" s="75" t="str">
        <f>+'Flujo Fondos'!A8</f>
        <v/>
      </c>
      <c r="C8" s="76">
        <f>+'Flujo Fondos'!C8/1000000</f>
        <v>0</v>
      </c>
      <c r="D8" s="76">
        <f>+'Flujo Fondos'!E8/1000000</f>
        <v>0</v>
      </c>
      <c r="E8" s="76">
        <f>+'Flujo Fondos'!G8/1000000</f>
        <v>0</v>
      </c>
      <c r="F8" s="5" t="str">
        <f>+'Flujo Fondos'!I8</f>
        <v/>
      </c>
    </row>
    <row r="9" spans="2:6" x14ac:dyDescent="0.25">
      <c r="B9" s="75" t="str">
        <f>+'Flujo Fondos'!A9</f>
        <v/>
      </c>
      <c r="C9" s="76">
        <f>+'Flujo Fondos'!C9/1000000</f>
        <v>0</v>
      </c>
      <c r="D9" s="76">
        <f>+'Flujo Fondos'!E9/1000000</f>
        <v>0</v>
      </c>
      <c r="E9" s="76">
        <f>+'Flujo Fondos'!G9/1000000</f>
        <v>0</v>
      </c>
      <c r="F9" s="5" t="str">
        <f>+'Flujo Fondos'!I9</f>
        <v/>
      </c>
    </row>
    <row r="10" spans="2:6" x14ac:dyDescent="0.25">
      <c r="B10" s="75" t="str">
        <f>+'Flujo Fondos'!A10</f>
        <v/>
      </c>
      <c r="C10" s="76">
        <f>+'Flujo Fondos'!C10/1000000</f>
        <v>0</v>
      </c>
      <c r="D10" s="76">
        <f>+'Flujo Fondos'!E10/1000000</f>
        <v>0</v>
      </c>
      <c r="E10" s="76">
        <f>+'Flujo Fondos'!G10/1000000</f>
        <v>0</v>
      </c>
      <c r="F10" s="5" t="str">
        <f>+'Flujo Fondos'!I10</f>
        <v/>
      </c>
    </row>
    <row r="11" spans="2:6" x14ac:dyDescent="0.25">
      <c r="B11" s="75" t="str">
        <f>+'Flujo Fondos'!A11</f>
        <v/>
      </c>
      <c r="C11" s="76">
        <f>+'Flujo Fondos'!C11/1000000</f>
        <v>0</v>
      </c>
      <c r="D11" s="76">
        <f>+'Flujo Fondos'!E11/1000000</f>
        <v>0</v>
      </c>
      <c r="E11" s="76">
        <f>+'Flujo Fondos'!G11/1000000</f>
        <v>0</v>
      </c>
      <c r="F11" s="5" t="str">
        <f>+'Flujo Fondos'!I11</f>
        <v/>
      </c>
    </row>
    <row r="12" spans="2:6" x14ac:dyDescent="0.25">
      <c r="B12" s="75" t="str">
        <f>+'Flujo Fondos'!A12</f>
        <v/>
      </c>
      <c r="C12" s="76">
        <f>+'Flujo Fondos'!C12/1000000</f>
        <v>0</v>
      </c>
      <c r="D12" s="76">
        <f>+'Flujo Fondos'!E12/1000000</f>
        <v>0</v>
      </c>
      <c r="E12" s="76">
        <f>+'Flujo Fondos'!G12/1000000</f>
        <v>0</v>
      </c>
      <c r="F12" s="5" t="str">
        <f>+'Flujo Fondos'!I12</f>
        <v/>
      </c>
    </row>
    <row r="13" spans="2:6" x14ac:dyDescent="0.25">
      <c r="B13" s="75" t="str">
        <f>+'Flujo Fondos'!A13</f>
        <v/>
      </c>
      <c r="C13" s="76">
        <f>+'Flujo Fondos'!C13/1000000</f>
        <v>0</v>
      </c>
      <c r="D13" s="76">
        <f>+'Flujo Fondos'!E13/1000000</f>
        <v>0</v>
      </c>
      <c r="E13" s="76">
        <f>+'Flujo Fondos'!G13/1000000</f>
        <v>0</v>
      </c>
      <c r="F13" s="5" t="str">
        <f>+'Flujo Fondos'!I13</f>
        <v/>
      </c>
    </row>
    <row r="14" spans="2:6" x14ac:dyDescent="0.25">
      <c r="B14" s="75" t="str">
        <f>+'Flujo Fondos'!A14</f>
        <v/>
      </c>
      <c r="C14" s="76">
        <f>+'Flujo Fondos'!C14/1000000</f>
        <v>0</v>
      </c>
      <c r="D14" s="76">
        <f>+'Flujo Fondos'!E14/1000000</f>
        <v>0</v>
      </c>
      <c r="E14" s="76">
        <f>+'Flujo Fondos'!G14/1000000</f>
        <v>0</v>
      </c>
      <c r="F14" s="5" t="str">
        <f>+'Flujo Fondos'!I14</f>
        <v/>
      </c>
    </row>
    <row r="15" spans="2:6" x14ac:dyDescent="0.25">
      <c r="B15" s="75" t="str">
        <f>+'Flujo Fondos'!A15</f>
        <v/>
      </c>
      <c r="C15" s="76">
        <f>+'Flujo Fondos'!C15/1000000</f>
        <v>0</v>
      </c>
      <c r="D15" s="76">
        <f>+'Flujo Fondos'!E15/1000000</f>
        <v>0</v>
      </c>
      <c r="E15" s="76">
        <f>+'Flujo Fondos'!G15/1000000</f>
        <v>0</v>
      </c>
      <c r="F15" s="5" t="str">
        <f>+'Flujo Fondos'!I15</f>
        <v/>
      </c>
    </row>
    <row r="16" spans="2:6" x14ac:dyDescent="0.25">
      <c r="B16" s="75" t="str">
        <f>+'Flujo Fondos'!A16</f>
        <v/>
      </c>
      <c r="C16" s="76">
        <f>+'Flujo Fondos'!C16/1000000</f>
        <v>0</v>
      </c>
      <c r="D16" s="76">
        <f>+'Flujo Fondos'!E16/1000000</f>
        <v>0</v>
      </c>
      <c r="E16" s="76">
        <f>+'Flujo Fondos'!G16/1000000</f>
        <v>0</v>
      </c>
      <c r="F16" s="5" t="str">
        <f>+'Flujo Fondos'!I16</f>
        <v/>
      </c>
    </row>
    <row r="17" spans="2:6" x14ac:dyDescent="0.25">
      <c r="B17" s="75" t="str">
        <f>+'Flujo Fondos'!A17</f>
        <v/>
      </c>
      <c r="C17" s="76">
        <f>+'Flujo Fondos'!C17/1000000</f>
        <v>0</v>
      </c>
      <c r="D17" s="76">
        <f>+'Flujo Fondos'!E17/1000000</f>
        <v>0</v>
      </c>
      <c r="E17" s="76">
        <f>+'Flujo Fondos'!G17/1000000</f>
        <v>0</v>
      </c>
      <c r="F17" s="5" t="str">
        <f>+'Flujo Fondos'!I17</f>
        <v/>
      </c>
    </row>
    <row r="18" spans="2:6" x14ac:dyDescent="0.25">
      <c r="B18" s="75" t="str">
        <f>+'Flujo Fondos'!A18</f>
        <v/>
      </c>
      <c r="C18" s="76">
        <f>+'Flujo Fondos'!C18/1000000</f>
        <v>0</v>
      </c>
      <c r="D18" s="76">
        <f>+'Flujo Fondos'!E18/1000000</f>
        <v>0</v>
      </c>
      <c r="E18" s="76">
        <f>+'Flujo Fondos'!G18/1000000</f>
        <v>0</v>
      </c>
      <c r="F18" s="5" t="str">
        <f>+'Flujo Fondos'!I18</f>
        <v/>
      </c>
    </row>
    <row r="19" spans="2:6" x14ac:dyDescent="0.25">
      <c r="B19" s="75" t="str">
        <f>+'Flujo Fondos'!A19</f>
        <v/>
      </c>
      <c r="C19" s="76">
        <f>+'Flujo Fondos'!C19/1000000</f>
        <v>0</v>
      </c>
      <c r="D19" s="76">
        <f>+'Flujo Fondos'!E19/1000000</f>
        <v>0</v>
      </c>
      <c r="E19" s="76">
        <f>+'Flujo Fondos'!G19/1000000</f>
        <v>0</v>
      </c>
      <c r="F19" s="5" t="str">
        <f>+'Flujo Fondos'!I19</f>
        <v/>
      </c>
    </row>
    <row r="20" spans="2:6" x14ac:dyDescent="0.25">
      <c r="B20" s="75" t="str">
        <f>+'Flujo Fondos'!A20</f>
        <v/>
      </c>
      <c r="C20" s="76">
        <f>+'Flujo Fondos'!C20/1000000</f>
        <v>0</v>
      </c>
      <c r="D20" s="76">
        <f>+'Flujo Fondos'!E20/1000000</f>
        <v>0</v>
      </c>
      <c r="E20" s="76">
        <f>+'Flujo Fondos'!G20/1000000</f>
        <v>0</v>
      </c>
      <c r="F20" s="5" t="str">
        <f>+'Flujo Fondos'!I20</f>
        <v/>
      </c>
    </row>
    <row r="21" spans="2:6" x14ac:dyDescent="0.25">
      <c r="B21" s="75" t="str">
        <f>+'Flujo Fondos'!A21</f>
        <v/>
      </c>
      <c r="C21" s="76">
        <f>+'Flujo Fondos'!C21/1000000</f>
        <v>0</v>
      </c>
      <c r="D21" s="76">
        <f>+'Flujo Fondos'!E21/1000000</f>
        <v>0</v>
      </c>
      <c r="E21" s="76">
        <f>+'Flujo Fondos'!G21/1000000</f>
        <v>0</v>
      </c>
      <c r="F21" s="5" t="str">
        <f>+'Flujo Fondos'!I21</f>
        <v/>
      </c>
    </row>
    <row r="22" spans="2:6" x14ac:dyDescent="0.25">
      <c r="B22" s="75" t="str">
        <f>+'Flujo Fondos'!A22</f>
        <v/>
      </c>
      <c r="C22" s="76">
        <f>+'Flujo Fondos'!C22/1000000</f>
        <v>0</v>
      </c>
      <c r="D22" s="76">
        <f>+'Flujo Fondos'!E22/1000000</f>
        <v>0</v>
      </c>
      <c r="E22" s="76">
        <f>+'Flujo Fondos'!G22/1000000</f>
        <v>0</v>
      </c>
      <c r="F22" s="5" t="str">
        <f>+'Flujo Fondos'!I22</f>
        <v/>
      </c>
    </row>
    <row r="23" spans="2:6" x14ac:dyDescent="0.25">
      <c r="B23" s="75" t="str">
        <f>+'Flujo Fondos'!A23</f>
        <v/>
      </c>
      <c r="C23" s="76"/>
      <c r="D23" s="76"/>
      <c r="E23" s="76"/>
      <c r="F23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Portafolio</vt:lpstr>
      <vt:lpstr>Flujo Fondos</vt:lpstr>
      <vt:lpstr>Calculos</vt:lpstr>
      <vt:lpstr>Grafico</vt:lpstr>
      <vt:lpstr>Gráfico1</vt:lpstr>
      <vt:lpstr>Portafolio!Área_de_impresión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Rial</dc:creator>
  <cp:lastModifiedBy>Sebastián Carvalho</cp:lastModifiedBy>
  <cp:lastPrinted>2020-09-24T14:43:14Z</cp:lastPrinted>
  <dcterms:created xsi:type="dcterms:W3CDTF">2016-03-03T17:56:13Z</dcterms:created>
  <dcterms:modified xsi:type="dcterms:W3CDTF">2024-03-21T19:07:39Z</dcterms:modified>
</cp:coreProperties>
</file>